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0490" windowHeight="7755"/>
  </bookViews>
  <sheets>
    <sheet name="Hoja4" sheetId="4" r:id="rId1"/>
    <sheet name="Hoja2" sheetId="2" r:id="rId2"/>
    <sheet name="Hoja3" sheetId="3" r:id="rId3"/>
    <sheet name="Hoja1" sheetId="5" r:id="rId4"/>
    <sheet name="Hoja5" sheetId="6" r:id="rId5"/>
    <sheet name="Hoja7" sheetId="8" r:id="rId6"/>
    <sheet name="Hoja6" sheetId="9" r:id="rId7"/>
  </sheets>
  <externalReferences>
    <externalReference r:id="rId8"/>
  </externalReferenc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29" i="2" l="1"/>
  <c r="M30" i="2"/>
  <c r="L36" i="4" l="1"/>
  <c r="Y5" i="8"/>
  <c r="W5" i="8"/>
  <c r="V5" i="8"/>
  <c r="U5" i="8"/>
  <c r="T5" i="8"/>
  <c r="S5" i="8"/>
  <c r="R5" i="8"/>
  <c r="Q5" i="8"/>
  <c r="O5" i="8"/>
  <c r="N5" i="8"/>
  <c r="M5" i="8"/>
  <c r="L5" i="8"/>
  <c r="K5" i="8"/>
  <c r="J5" i="8"/>
  <c r="I5" i="8"/>
  <c r="G5" i="8"/>
  <c r="F5" i="8"/>
  <c r="E5" i="8"/>
  <c r="D5" i="8"/>
  <c r="C5" i="8"/>
  <c r="B5" i="8"/>
  <c r="A5" i="8"/>
  <c r="G6" i="3"/>
  <c r="B6" i="3"/>
  <c r="C6" i="3"/>
  <c r="D6" i="3"/>
  <c r="E6" i="3"/>
  <c r="F6" i="3"/>
  <c r="A6" i="3" l="1"/>
  <c r="R33" i="4"/>
  <c r="N31" i="4"/>
  <c r="K19" i="4"/>
  <c r="C29" i="4"/>
  <c r="C27" i="4"/>
  <c r="M38" i="5" l="1"/>
  <c r="M37" i="5"/>
  <c r="M36" i="5"/>
  <c r="M35" i="5"/>
  <c r="M34" i="5"/>
  <c r="M33" i="5"/>
  <c r="M31" i="5"/>
  <c r="M30" i="5"/>
  <c r="M29" i="5"/>
  <c r="M28" i="5"/>
  <c r="M23" i="5"/>
  <c r="M22" i="5"/>
  <c r="M21" i="5"/>
  <c r="M20" i="5"/>
  <c r="M19" i="5"/>
  <c r="M18" i="5"/>
  <c r="M17" i="5"/>
  <c r="M16" i="5"/>
  <c r="M15" i="5"/>
  <c r="M10" i="5"/>
  <c r="M9" i="5"/>
  <c r="M8" i="5"/>
  <c r="M7" i="5"/>
  <c r="M6" i="5"/>
  <c r="M5" i="5"/>
  <c r="M4" i="5"/>
  <c r="M3" i="5"/>
  <c r="M2" i="5"/>
  <c r="M9" i="2"/>
  <c r="M5" i="2"/>
  <c r="M36" i="2"/>
  <c r="M39" i="2"/>
  <c r="M38" i="2"/>
  <c r="M37" i="2"/>
  <c r="M35" i="2"/>
  <c r="M22" i="2"/>
  <c r="M10" i="2"/>
  <c r="M6" i="2"/>
  <c r="M16" i="2"/>
  <c r="M17" i="2"/>
  <c r="M18" i="2"/>
  <c r="M21" i="2"/>
  <c r="M24" i="2"/>
  <c r="M34" i="2"/>
  <c r="M32" i="2"/>
  <c r="M31" i="2"/>
  <c r="M23" i="2"/>
  <c r="M20" i="2"/>
  <c r="M19" i="2"/>
  <c r="M11" i="2"/>
  <c r="M8" i="2"/>
  <c r="M7" i="2"/>
  <c r="M4" i="2"/>
  <c r="M3" i="2"/>
  <c r="Y6" i="3"/>
  <c r="W6" i="3"/>
  <c r="V6" i="3"/>
  <c r="U6" i="3"/>
  <c r="T6" i="3"/>
  <c r="S6" i="3"/>
  <c r="R6" i="3"/>
  <c r="Q6" i="3"/>
  <c r="O6" i="3"/>
  <c r="N6" i="3"/>
  <c r="M6" i="3"/>
  <c r="L6" i="3"/>
  <c r="K6" i="3"/>
  <c r="J6" i="3"/>
  <c r="I6" i="3"/>
  <c r="B33" i="4"/>
  <c r="G19" i="4"/>
  <c r="G17" i="4"/>
  <c r="C33" i="4"/>
  <c r="C35" i="4"/>
  <c r="N36" i="4"/>
  <c r="L31" i="4"/>
  <c r="O29" i="4"/>
  <c r="R19" i="4"/>
  <c r="T33" i="4"/>
  <c r="O36" i="4"/>
  <c r="F36" i="4"/>
  <c r="D36" i="4"/>
  <c r="F27" i="4"/>
  <c r="W36" i="4"/>
  <c r="M36" i="4"/>
  <c r="K36" i="4"/>
  <c r="J36" i="4"/>
  <c r="J33" i="4"/>
  <c r="G36" i="4"/>
  <c r="E36" i="4"/>
  <c r="E33" i="4"/>
  <c r="E29" i="4"/>
  <c r="D33" i="4"/>
  <c r="G33" i="4"/>
  <c r="F33" i="4"/>
  <c r="F25" i="4"/>
  <c r="W33" i="4"/>
  <c r="V33" i="4"/>
  <c r="U33" i="4"/>
  <c r="S33" i="4"/>
  <c r="O33" i="4"/>
  <c r="N33" i="4"/>
  <c r="M33" i="4"/>
  <c r="L33" i="4"/>
  <c r="K33" i="4"/>
  <c r="W31" i="4"/>
  <c r="V31" i="4"/>
  <c r="U31" i="4"/>
  <c r="T31" i="4"/>
  <c r="S31" i="4"/>
  <c r="R31" i="4"/>
  <c r="O31" i="4"/>
  <c r="M31" i="4"/>
  <c r="K31" i="4"/>
  <c r="J31" i="4"/>
  <c r="G31" i="4"/>
  <c r="F31" i="4"/>
  <c r="E31" i="4"/>
  <c r="D31" i="4"/>
  <c r="C31" i="4"/>
  <c r="B31" i="4"/>
  <c r="X30" i="4"/>
  <c r="P30" i="4"/>
  <c r="X32" i="4"/>
  <c r="P32" i="4"/>
  <c r="H32" i="4"/>
  <c r="W27" i="4"/>
  <c r="W23" i="4"/>
  <c r="V27" i="4"/>
  <c r="V23" i="4"/>
  <c r="U27" i="4"/>
  <c r="U23" i="4"/>
  <c r="T27" i="4"/>
  <c r="T23" i="4"/>
  <c r="S27" i="4"/>
  <c r="S23" i="4"/>
  <c r="R27" i="4"/>
  <c r="R23" i="4"/>
  <c r="N27" i="4"/>
  <c r="N23" i="4"/>
  <c r="M27" i="4"/>
  <c r="M23" i="4"/>
  <c r="L27" i="4"/>
  <c r="L23" i="4"/>
  <c r="K27" i="4"/>
  <c r="K23" i="4"/>
  <c r="J27" i="4"/>
  <c r="J23" i="4"/>
  <c r="G27" i="4"/>
  <c r="G25" i="4"/>
  <c r="E27" i="4"/>
  <c r="E25" i="4"/>
  <c r="D27" i="4"/>
  <c r="D25" i="4"/>
  <c r="C25" i="4"/>
  <c r="B27" i="4"/>
  <c r="O27" i="4"/>
  <c r="O23" i="4"/>
  <c r="P22" i="4"/>
  <c r="Z24" i="4"/>
  <c r="P26" i="4"/>
  <c r="W21" i="4"/>
  <c r="V21" i="4"/>
  <c r="U21" i="4"/>
  <c r="T21" i="4"/>
  <c r="S21" i="4"/>
  <c r="R21" i="4"/>
  <c r="O21" i="4"/>
  <c r="N21" i="4"/>
  <c r="M21" i="4"/>
  <c r="L21" i="4"/>
  <c r="K21" i="4"/>
  <c r="J21" i="4"/>
  <c r="G21" i="4"/>
  <c r="E21" i="4"/>
  <c r="D21" i="4"/>
  <c r="C21" i="4"/>
  <c r="B21" i="4"/>
  <c r="P20" i="4"/>
  <c r="N29" i="4"/>
  <c r="M29" i="4"/>
  <c r="F29" i="4"/>
  <c r="B17" i="4"/>
  <c r="V17" i="4"/>
  <c r="V19" i="4"/>
  <c r="V29" i="4"/>
  <c r="V35" i="4"/>
  <c r="U35" i="4"/>
  <c r="U29" i="4"/>
  <c r="U19" i="4"/>
  <c r="S17" i="4"/>
  <c r="S35" i="4"/>
  <c r="P15" i="4"/>
  <c r="P18" i="4"/>
  <c r="P28" i="4"/>
  <c r="P34" i="4"/>
  <c r="O19" i="4"/>
  <c r="O35" i="4"/>
  <c r="O17" i="4"/>
  <c r="L17" i="4"/>
  <c r="L29" i="4"/>
  <c r="L35" i="4"/>
  <c r="K17" i="4"/>
  <c r="K29" i="4"/>
  <c r="K35" i="4"/>
  <c r="J17" i="4"/>
  <c r="J29" i="4"/>
  <c r="J35" i="4"/>
  <c r="H15" i="4"/>
  <c r="H34" i="4"/>
  <c r="H16" i="4"/>
  <c r="G29" i="4"/>
  <c r="G35" i="4"/>
  <c r="F35" i="4"/>
  <c r="E19" i="4"/>
  <c r="E35" i="4"/>
  <c r="E17" i="4"/>
  <c r="D17" i="4"/>
  <c r="D19" i="4"/>
  <c r="D29" i="4"/>
  <c r="D35" i="4"/>
  <c r="C19" i="4"/>
  <c r="C17" i="4"/>
  <c r="B19" i="4"/>
  <c r="B35" i="4"/>
  <c r="X15" i="4"/>
  <c r="X34" i="4"/>
  <c r="X18" i="4"/>
  <c r="X16" i="4"/>
  <c r="W19" i="4"/>
  <c r="W29" i="4"/>
  <c r="W35" i="4"/>
  <c r="W17" i="4"/>
  <c r="U17" i="4"/>
  <c r="T19" i="4"/>
  <c r="T17" i="4"/>
  <c r="T29" i="4"/>
  <c r="T35" i="4"/>
  <c r="S19" i="4"/>
  <c r="S29" i="4"/>
  <c r="R29" i="4"/>
  <c r="R35" i="4"/>
  <c r="R17" i="4"/>
  <c r="X13" i="4"/>
  <c r="N19" i="4"/>
  <c r="N17" i="4"/>
  <c r="N35" i="4"/>
  <c r="M17" i="4"/>
  <c r="M35" i="4"/>
  <c r="L19" i="4"/>
  <c r="M19" i="4"/>
  <c r="B29" i="4"/>
  <c r="F19" i="4"/>
  <c r="F17" i="4"/>
  <c r="H13" i="4"/>
  <c r="P13" i="4"/>
  <c r="M39" i="6"/>
  <c r="M38" i="6"/>
  <c r="M37" i="6"/>
  <c r="M36" i="6"/>
  <c r="M35" i="6"/>
  <c r="M34" i="6"/>
  <c r="M32" i="6"/>
  <c r="M31" i="6"/>
  <c r="M30" i="6"/>
  <c r="M29" i="6"/>
  <c r="M24" i="6"/>
  <c r="M23" i="6"/>
  <c r="M22" i="6"/>
  <c r="M21" i="6"/>
  <c r="M20" i="6"/>
  <c r="M19" i="6"/>
  <c r="M18" i="6"/>
  <c r="M17" i="6"/>
  <c r="M16" i="6"/>
  <c r="M11" i="6"/>
  <c r="M10" i="6"/>
  <c r="M9" i="6"/>
  <c r="M8" i="6"/>
  <c r="M7" i="6"/>
  <c r="M6" i="6"/>
  <c r="M5" i="6"/>
  <c r="M4" i="6"/>
  <c r="M3" i="6"/>
  <c r="J37" i="4" l="1"/>
  <c r="X17" i="4"/>
  <c r="X27" i="4"/>
  <c r="G37" i="4"/>
  <c r="P29" i="4"/>
  <c r="H17" i="4"/>
  <c r="H29" i="4"/>
  <c r="X31" i="4"/>
  <c r="X19" i="4"/>
  <c r="P36" i="4"/>
  <c r="H36" i="4"/>
  <c r="X21" i="4"/>
  <c r="X35" i="4"/>
  <c r="S37" i="4"/>
  <c r="Z18" i="4"/>
  <c r="R37" i="4"/>
  <c r="Z28" i="4"/>
  <c r="P35" i="4"/>
  <c r="P21" i="4"/>
  <c r="Z30" i="4"/>
  <c r="Z26" i="4"/>
  <c r="P33" i="4"/>
  <c r="H27" i="4"/>
  <c r="E37" i="4"/>
  <c r="D37" i="4"/>
  <c r="Z34" i="4"/>
  <c r="C37" i="4"/>
  <c r="H31" i="4"/>
  <c r="N37" i="4"/>
  <c r="P17" i="4"/>
  <c r="P27" i="4"/>
  <c r="H25" i="4"/>
  <c r="Z25" i="4" s="1"/>
  <c r="Z12" i="4"/>
  <c r="F37" i="4"/>
  <c r="M37" i="4"/>
  <c r="T37" i="4"/>
  <c r="W37" i="4"/>
  <c r="X23" i="4"/>
  <c r="B37" i="4"/>
  <c r="H35" i="4"/>
  <c r="H19" i="4"/>
  <c r="K37" i="4"/>
  <c r="L37" i="4"/>
  <c r="P19" i="4"/>
  <c r="Z16" i="4"/>
  <c r="U37" i="4"/>
  <c r="V37" i="4"/>
  <c r="Z20" i="4"/>
  <c r="Z22" i="4"/>
  <c r="Z32" i="4"/>
  <c r="X33" i="4"/>
  <c r="P31" i="4"/>
  <c r="O37" i="4"/>
  <c r="X36" i="4"/>
  <c r="X29" i="4"/>
  <c r="Z14" i="4"/>
  <c r="P23" i="4"/>
  <c r="H33" i="4"/>
  <c r="Z35" i="4" l="1"/>
  <c r="Z17" i="4"/>
  <c r="Z23" i="4"/>
  <c r="X37" i="4"/>
  <c r="Z31" i="4"/>
  <c r="Z21" i="4"/>
  <c r="Z19" i="4"/>
  <c r="Z27" i="4"/>
  <c r="Z36" i="4"/>
  <c r="Z33" i="4"/>
  <c r="Z29" i="4"/>
  <c r="P37" i="4"/>
  <c r="H37" i="4"/>
  <c r="Z37" i="4" l="1"/>
  <c r="Z40" i="4" s="1"/>
</calcChain>
</file>

<file path=xl/sharedStrings.xml><?xml version="1.0" encoding="utf-8"?>
<sst xmlns="http://schemas.openxmlformats.org/spreadsheetml/2006/main" count="366" uniqueCount="82">
  <si>
    <t>ESPAÑOL</t>
  </si>
  <si>
    <t>A</t>
  </si>
  <si>
    <t>B</t>
  </si>
  <si>
    <t>C</t>
  </si>
  <si>
    <t>D</t>
  </si>
  <si>
    <t>E</t>
  </si>
  <si>
    <t>F</t>
  </si>
  <si>
    <t>TOTAL</t>
  </si>
  <si>
    <t>HISTORIA</t>
  </si>
  <si>
    <t>EDUCACIÓN FÍSICA</t>
  </si>
  <si>
    <t>EDUCACIÓN TECNOLÓGICA</t>
  </si>
  <si>
    <t>MATEMÁTICAS</t>
  </si>
  <si>
    <t>GEOGRAFÍA</t>
  </si>
  <si>
    <t>EXISTENCIA</t>
  </si>
  <si>
    <t>LENGUA EXTRANJERA (INGLES)</t>
  </si>
  <si>
    <t>EXP. Y APRECIACIÓN ARTÍSTICA</t>
  </si>
  <si>
    <t>INSCRIPCIÓN</t>
  </si>
  <si>
    <t>CUADRO DE CONCENTRACIÓN DE DATOS PERIÓDICOS DE REPROBACIÓN</t>
  </si>
  <si>
    <t>PRIMEROS</t>
  </si>
  <si>
    <t>SEGUNDOS</t>
  </si>
  <si>
    <t>TERCEROS</t>
  </si>
  <si>
    <t>FCE</t>
  </si>
  <si>
    <t>CIENCIA</t>
  </si>
  <si>
    <t>E. F.</t>
  </si>
  <si>
    <t>E. T.</t>
  </si>
  <si>
    <t>E.F.</t>
  </si>
  <si>
    <t>E.T.</t>
  </si>
  <si>
    <t>E.F</t>
  </si>
  <si>
    <t>ESP</t>
  </si>
  <si>
    <t>MAT</t>
  </si>
  <si>
    <t>GEO</t>
  </si>
  <si>
    <t>AE</t>
  </si>
  <si>
    <t>HIS</t>
  </si>
  <si>
    <t>MUS</t>
  </si>
  <si>
    <t>ING</t>
  </si>
  <si>
    <t>T</t>
  </si>
  <si>
    <t>GENERAL</t>
  </si>
  <si>
    <t>1o.</t>
  </si>
  <si>
    <t>2o.</t>
  </si>
  <si>
    <t>3o.</t>
  </si>
  <si>
    <t xml:space="preserve">1o. Grado </t>
  </si>
  <si>
    <t xml:space="preserve">1o. </t>
  </si>
  <si>
    <t xml:space="preserve">2o. </t>
  </si>
  <si>
    <t xml:space="preserve">4o. </t>
  </si>
  <si>
    <t>5o.</t>
  </si>
  <si>
    <t>6o.</t>
  </si>
  <si>
    <t xml:space="preserve"> A</t>
  </si>
  <si>
    <t xml:space="preserve"> B</t>
  </si>
  <si>
    <t>CIE</t>
  </si>
  <si>
    <t>CIENCIAS I  II  III</t>
  </si>
  <si>
    <t>E.A.</t>
  </si>
  <si>
    <t>a</t>
  </si>
  <si>
    <t>b</t>
  </si>
  <si>
    <t>c</t>
  </si>
  <si>
    <t>d</t>
  </si>
  <si>
    <t>e</t>
  </si>
  <si>
    <t>f</t>
  </si>
  <si>
    <t>M</t>
  </si>
  <si>
    <t>G</t>
  </si>
  <si>
    <t>AA</t>
  </si>
  <si>
    <t>I</t>
  </si>
  <si>
    <t>EF</t>
  </si>
  <si>
    <t>EA</t>
  </si>
  <si>
    <t>ET</t>
  </si>
  <si>
    <t>H</t>
  </si>
  <si>
    <t>ESCUELA SECUNDARIA GENERAL  No. 59  "RENÉ CASSÍN"  TURNO MATUTINO</t>
  </si>
  <si>
    <t>ZONA  82</t>
  </si>
  <si>
    <t>DIRECCIÓN OPERATIVA No. 4</t>
  </si>
  <si>
    <t>ZONA ESCOLAR  82</t>
  </si>
  <si>
    <t>PROF. FÉLIX MEJÍA PÉREZ</t>
  </si>
  <si>
    <t>SUPERVISOR ZONA ESCOLAR 82</t>
  </si>
  <si>
    <t>PROF. CARLOS GONZÁLEZ LÓPEZ.</t>
  </si>
  <si>
    <t>DIRECTOR DEL PLANTEL</t>
  </si>
  <si>
    <t>ASSIGNATURA ESTATAL   FCE</t>
  </si>
  <si>
    <t>Elaboró</t>
  </si>
  <si>
    <t>Depto. de orientación</t>
  </si>
  <si>
    <t>Vo.Bo.</t>
  </si>
  <si>
    <t>Marzo de 2017</t>
  </si>
  <si>
    <t>Profr. Félix Mejía Peréz</t>
  </si>
  <si>
    <t>Director delplantel</t>
  </si>
  <si>
    <t xml:space="preserve"> </t>
  </si>
  <si>
    <t>CICLO 2016-2017                                                                            TERCER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</si>
</sst>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4" fontId="3" fillId="0" borderId="0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/>
    <xf numFmtId="2" fontId="9" fillId="0" borderId="0" xfId="0" applyNumberFormat="1" applyFont="1" applyBorder="1"/>
    <xf numFmtId="1" fontId="0" fillId="0" borderId="0" xfId="0" applyNumberFormat="1"/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2" borderId="0" xfId="0" applyNumberFormat="1" applyFont="1" applyFill="1"/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2" fontId="8" fillId="0" borderId="3" xfId="0" applyNumberFormat="1" applyFont="1" applyBorder="1"/>
    <xf numFmtId="0" fontId="0" fillId="2" borderId="0" xfId="0" applyFill="1" applyAlignment="1">
      <alignment horizontal="center"/>
    </xf>
    <xf numFmtId="1" fontId="8" fillId="0" borderId="2" xfId="0" applyNumberFormat="1" applyFont="1" applyBorder="1" applyAlignment="1">
      <alignment horizontal="left"/>
    </xf>
    <xf numFmtId="2" fontId="12" fillId="3" borderId="0" xfId="0" applyNumberFormat="1" applyFont="1" applyFill="1" applyAlignment="1">
      <alignment horizontal="center"/>
    </xf>
    <xf numFmtId="164" fontId="9" fillId="0" borderId="3" xfId="0" applyNumberFormat="1" applyFont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9" fillId="5" borderId="1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0" xfId="0" applyFont="1" applyBorder="1"/>
    <xf numFmtId="0" fontId="1" fillId="6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2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horizontal="right"/>
    </xf>
    <xf numFmtId="2" fontId="12" fillId="4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164" fontId="3" fillId="4" borderId="5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164" fontId="0" fillId="0" borderId="0" xfId="0" applyNumberFormat="1"/>
    <xf numFmtId="0" fontId="3" fillId="4" borderId="2" xfId="0" applyFont="1" applyFill="1" applyBorder="1" applyAlignment="1">
      <alignment horizontal="left"/>
    </xf>
    <xf numFmtId="164" fontId="9" fillId="4" borderId="3" xfId="0" applyNumberFormat="1" applyFont="1" applyFill="1" applyBorder="1" applyAlignment="1">
      <alignment horizontal="right"/>
    </xf>
    <xf numFmtId="9" fontId="15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left"/>
    </xf>
    <xf numFmtId="164" fontId="9" fillId="0" borderId="5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4" fontId="9" fillId="4" borderId="5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2" fontId="8" fillId="0" borderId="8" xfId="0" applyNumberFormat="1" applyFont="1" applyBorder="1"/>
    <xf numFmtId="2" fontId="1" fillId="0" borderId="3" xfId="0" applyNumberFormat="1" applyFont="1" applyBorder="1"/>
    <xf numFmtId="164" fontId="3" fillId="4" borderId="8" xfId="0" applyNumberFormat="1" applyFont="1" applyFill="1" applyBorder="1" applyAlignment="1">
      <alignment horizontal="right"/>
    </xf>
    <xf numFmtId="0" fontId="8" fillId="4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2" fontId="0" fillId="0" borderId="0" xfId="0" applyNumberFormat="1"/>
    <xf numFmtId="2" fontId="11" fillId="0" borderId="0" xfId="0" applyNumberFormat="1" applyFont="1"/>
    <xf numFmtId="2" fontId="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6" xfId="0" applyBorder="1"/>
    <xf numFmtId="49" fontId="11" fillId="0" borderId="0" xfId="0" applyNumberFormat="1" applyFont="1"/>
    <xf numFmtId="0" fontId="11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colors>
    <mruColors>
      <color rgb="FF00FF00"/>
      <color rgb="FF00FFFF"/>
      <color rgb="FFFF7C8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GRAFICA DE PROMEDIOS</a:t>
            </a:r>
            <a:r>
              <a:rPr lang="es-MX" baseline="0"/>
              <a:t> POR ASIGNATURA </a:t>
            </a:r>
            <a:r>
              <a:rPr lang="es-MX"/>
              <a:t> </a:t>
            </a:r>
          </a:p>
          <a:p>
            <a:pPr algn="ctr"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PRIMER  GRADO </a:t>
            </a:r>
          </a:p>
          <a:p>
            <a:pPr algn="ctr"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          TERCER BIMESTRE</a:t>
            </a:r>
          </a:p>
        </c:rich>
      </c:tx>
      <c:layout>
        <c:manualLayout>
          <c:xMode val="edge"/>
          <c:yMode val="edge"/>
          <c:x val="0.21222725112116894"/>
          <c:y val="8.386411889596603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11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2815979043877"/>
          <c:y val="0.20382165605095487"/>
          <c:w val="0.85461689587426259"/>
          <c:h val="0.59235668789808849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GEO</c:v>
                </c:pt>
                <c:pt idx="4">
                  <c:v>AE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 T.</c:v>
                </c:pt>
              </c:strCache>
            </c:strRef>
          </c:cat>
          <c:val>
            <c:numRef>
              <c:f>Hoja2!$B$4:$B$12</c:f>
            </c:numRef>
          </c:val>
        </c:ser>
        <c:ser>
          <c:idx val="0"/>
          <c:order val="1"/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263658349189802E-3"/>
                  <c:y val="-2.501864018590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007234606479767E-3"/>
                  <c:y val="-1.807446043766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811714596579534E-3"/>
                  <c:y val="-1.0754133440326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684802169866355E-2"/>
                  <c:y val="-2.5682331109885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069102609718306E-3"/>
                  <c:y val="-5.9548288947958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2812678867008934E-3"/>
                  <c:y val="-5.5783472925757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4556255124299739E-3"/>
                  <c:y val="-1.7366300550010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7007100536794467E-3"/>
                  <c:y val="3.024892589063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875067679408503E-2"/>
                  <c:y val="-1.6747078589698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GEO</c:v>
                </c:pt>
                <c:pt idx="4">
                  <c:v>AE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 T.</c:v>
                </c:pt>
              </c:strCache>
            </c:strRef>
          </c:cat>
          <c:val>
            <c:numRef>
              <c:f>Hoja2!$C$4:$C$12</c:f>
              <c:numCache>
                <c:formatCode>General</c:formatCode>
                <c:ptCount val="9"/>
                <c:pt idx="0">
                  <c:v>7.76</c:v>
                </c:pt>
                <c:pt idx="1">
                  <c:v>8.66</c:v>
                </c:pt>
                <c:pt idx="2">
                  <c:v>8</c:v>
                </c:pt>
                <c:pt idx="3">
                  <c:v>7.5</c:v>
                </c:pt>
                <c:pt idx="4">
                  <c:v>8.5</c:v>
                </c:pt>
                <c:pt idx="5">
                  <c:v>8.6300000000000008</c:v>
                </c:pt>
                <c:pt idx="6">
                  <c:v>8.58</c:v>
                </c:pt>
                <c:pt idx="7">
                  <c:v>8.7799999999999994</c:v>
                </c:pt>
                <c:pt idx="8">
                  <c:v>8.3800000000000008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576256"/>
        <c:axId val="32578176"/>
        <c:axId val="0"/>
      </c:bar3DChart>
      <c:catAx>
        <c:axId val="3257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7544204322200595"/>
              <c:y val="0.85031847133758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257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578176"/>
        <c:scaling>
          <c:orientation val="minMax"/>
          <c:max val="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257625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659" l="0.55118110236220497" r="0.82677165354331317" t="0.98425196850393659" header="0" footer="0"/>
    <c:pageSetup orientation="landscape" draft="1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GRAFICO DE APROVECHAMIENTO    
 TERCER GRADO</a:t>
            </a:r>
          </a:p>
        </c:rich>
      </c:tx>
      <c:layout>
        <c:manualLayout>
          <c:xMode val="edge"/>
          <c:yMode val="edge"/>
          <c:x val="0.19035770528683887"/>
          <c:y val="7.165756252626188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2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83646687021321"/>
          <c:y val="0.20921319343898251"/>
          <c:w val="0.88605774278214933"/>
          <c:h val="0.66105317439854416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ser>
          <c:idx val="0"/>
          <c:order val="1"/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4519847410157E-2"/>
                  <c:y val="-6.9008236151689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32726177678499E-2"/>
                  <c:y val="-2.008513077149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266441913381402E-2"/>
                  <c:y val="-3.1437950080708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800157649084263E-2"/>
                  <c:y val="-2.7253614644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98363979352702E-2"/>
                  <c:y val="-2.153783811060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510582850200206E-2"/>
                  <c:y val="-3.0285289491708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865795450758303E-2"/>
                  <c:y val="-5.1955959373940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517383763661207E-2"/>
                  <c:y val="-2.657478738604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3397717516729848E-2"/>
                  <c:y val="-4.342982098506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98907279761640099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[1]Hoja2!$C$16:$C$24</c:f>
              <c:numCache>
                <c:formatCode>General</c:formatCode>
                <c:ptCount val="9"/>
                <c:pt idx="0">
                  <c:v>95</c:v>
                </c:pt>
                <c:pt idx="1">
                  <c:v>92</c:v>
                </c:pt>
                <c:pt idx="2">
                  <c:v>99</c:v>
                </c:pt>
                <c:pt idx="3">
                  <c:v>95</c:v>
                </c:pt>
                <c:pt idx="4">
                  <c:v>85</c:v>
                </c:pt>
                <c:pt idx="5">
                  <c:v>96</c:v>
                </c:pt>
                <c:pt idx="6">
                  <c:v>98</c:v>
                </c:pt>
                <c:pt idx="7">
                  <c:v>97</c:v>
                </c:pt>
                <c:pt idx="8">
                  <c:v>89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[1]Hoja2!$A$29:$A$40</c:f>
              <c:strCache>
                <c:ptCount val="12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[1]Hoja2!$B$29:$B$40</c:f>
              <c:numCache>
                <c:formatCode>General</c:formatCode>
                <c:ptCount val="12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56416"/>
        <c:axId val="159358336"/>
        <c:axId val="0"/>
      </c:bar3DChart>
      <c:catAx>
        <c:axId val="15935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8451829235631338"/>
              <c:y val="0.870970885019887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5935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58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5935641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59055118110235472" l="0.7480314960629959" r="0.7480314960629959" t="0.59055118110235472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hPercent val="42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932627740472297"/>
          <c:y val="0.19541017313488601"/>
          <c:w val="0.86156801707653463"/>
          <c:h val="0.61104418327531163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HIS</c:v>
                </c:pt>
                <c:pt idx="4">
                  <c:v>FCE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E.T.</c:v>
                </c:pt>
              </c:strCache>
            </c:strRef>
          </c:cat>
          <c:val>
            <c:numRef>
              <c:f>Hoja2!$B$16:$B$24</c:f>
            </c:numRef>
          </c:val>
        </c:ser>
        <c:ser>
          <c:idx val="0"/>
          <c:order val="1"/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HIS</c:v>
                </c:pt>
                <c:pt idx="4">
                  <c:v>FCE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E.T.</c:v>
                </c:pt>
              </c:strCache>
            </c:strRef>
          </c:cat>
          <c:val>
            <c:numRef>
              <c:f>Hoja2!$C$16:$C$24</c:f>
              <c:numCache>
                <c:formatCode>0.00</c:formatCode>
                <c:ptCount val="9"/>
                <c:pt idx="0">
                  <c:v>8.06</c:v>
                </c:pt>
                <c:pt idx="1">
                  <c:v>7.35</c:v>
                </c:pt>
                <c:pt idx="2">
                  <c:v>7.83</c:v>
                </c:pt>
                <c:pt idx="3">
                  <c:v>7.61</c:v>
                </c:pt>
                <c:pt idx="4">
                  <c:v>7.91</c:v>
                </c:pt>
                <c:pt idx="5">
                  <c:v>7.83</c:v>
                </c:pt>
                <c:pt idx="6">
                  <c:v>8.26</c:v>
                </c:pt>
                <c:pt idx="7">
                  <c:v>8.56</c:v>
                </c:pt>
                <c:pt idx="8">
                  <c:v>8.6300000000000008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616448"/>
        <c:axId val="32618368"/>
        <c:axId val="0"/>
      </c:bar3DChart>
      <c:catAx>
        <c:axId val="3261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8451829685912895"/>
              <c:y val="0.87097081707517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261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18368"/>
        <c:scaling>
          <c:orientation val="minMax"/>
          <c:max val="10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261644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39370078740157538" l="0.74803149606299491" r="0.94488188976378062" t="0.59055118110235671" header="0" footer="0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-2"/>
      <c:hPercent val="100"/>
      <c:rotY val="17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985431888275504E-2"/>
          <c:y val="0.19210526315789545"/>
          <c:w val="0.91986180886438662"/>
          <c:h val="0.67368421052632133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cat>
            <c:strRef>
              <c:f>Hoja2!$A$29:$A$39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HIS</c:v>
                </c:pt>
                <c:pt idx="4">
                  <c:v>FCE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E.T.</c:v>
                </c:pt>
              </c:strCache>
            </c:strRef>
          </c:cat>
          <c:val>
            <c:numRef>
              <c:f>Hoja2!$B$29:$B$39</c:f>
            </c:numRef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5.6353193510774585E-3"/>
                  <c:y val="-1.438762259980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642267294284812E-3"/>
                  <c:y val="-2.7495510429617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607392738281605E-2"/>
                  <c:y val="-1.4908136482939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4492243660364623E-3"/>
                  <c:y val="-2.0222130128470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7174663039149557E-3"/>
                  <c:y val="-2.8093659345213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046404391407424E-3"/>
                  <c:y val="-1.733830639591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063409578373114E-3"/>
                  <c:y val="-2.1240226550628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4813226043271737E-3"/>
                  <c:y val="-1.68921121701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7260120821277676E-3"/>
                  <c:y val="-4.0621080259704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MX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Hoja2!$A$29:$A$39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CIE</c:v>
                </c:pt>
                <c:pt idx="3">
                  <c:v>HIS</c:v>
                </c:pt>
                <c:pt idx="4">
                  <c:v>FCE</c:v>
                </c:pt>
                <c:pt idx="5">
                  <c:v>ING</c:v>
                </c:pt>
                <c:pt idx="6">
                  <c:v>E.F.</c:v>
                </c:pt>
                <c:pt idx="7">
                  <c:v>E.A.</c:v>
                </c:pt>
                <c:pt idx="8">
                  <c:v>E.T.</c:v>
                </c:pt>
              </c:strCache>
            </c:strRef>
          </c:cat>
          <c:val>
            <c:numRef>
              <c:f>Hoja2!$C$29:$C$39</c:f>
              <c:numCache>
                <c:formatCode>0.00</c:formatCode>
                <c:ptCount val="9"/>
                <c:pt idx="0">
                  <c:v>8.1</c:v>
                </c:pt>
                <c:pt idx="1">
                  <c:v>7.6</c:v>
                </c:pt>
                <c:pt idx="2">
                  <c:v>8</c:v>
                </c:pt>
                <c:pt idx="3">
                  <c:v>7.8</c:v>
                </c:pt>
                <c:pt idx="4">
                  <c:v>8.1</c:v>
                </c:pt>
                <c:pt idx="5">
                  <c:v>7.85</c:v>
                </c:pt>
                <c:pt idx="6">
                  <c:v>8.1999999999999993</c:v>
                </c:pt>
                <c:pt idx="7">
                  <c:v>8.6999999999999993</c:v>
                </c:pt>
                <c:pt idx="8">
                  <c:v>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649216"/>
        <c:axId val="32650752"/>
        <c:axId val="32593664"/>
      </c:bar3DChart>
      <c:catAx>
        <c:axId val="326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s-MX"/>
            </a:pPr>
            <a:endParaRPr lang="es-MX"/>
          </a:p>
        </c:txPr>
        <c:crossAx val="32650752"/>
        <c:crosses val="autoZero"/>
        <c:auto val="1"/>
        <c:lblAlgn val="ctr"/>
        <c:lblOffset val="100"/>
        <c:noMultiLvlLbl val="0"/>
      </c:catAx>
      <c:valAx>
        <c:axId val="32650752"/>
        <c:scaling>
          <c:orientation val="minMax"/>
          <c:max val="10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MX"/>
            </a:pPr>
            <a:endParaRPr lang="es-MX"/>
          </a:p>
        </c:txPr>
        <c:crossAx val="32649216"/>
        <c:crosses val="autoZero"/>
        <c:crossBetween val="between"/>
      </c:valAx>
      <c:serAx>
        <c:axId val="32593664"/>
        <c:scaling>
          <c:orientation val="minMax"/>
        </c:scaling>
        <c:delete val="1"/>
        <c:axPos val="b"/>
        <c:majorTickMark val="out"/>
        <c:minorTickMark val="none"/>
        <c:tickLblPos val="none"/>
        <c:crossAx val="32650752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266" l="0.70000000000000162" r="0.70000000000000162" t="0.75000000000000266" header="0.30000000000000032" footer="0.30000000000000032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05641508703133E-2"/>
          <c:y val="0.20961505157447868"/>
          <c:w val="0.93209180211125264"/>
          <c:h val="0.7313703498603925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lang="es-ES"/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8.44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Hoja3!$B$14:$B$33</c:f>
              <c:strCache>
                <c:ptCount val="20"/>
                <c:pt idx="0">
                  <c:v> A</c:v>
                </c:pt>
                <c:pt idx="1">
                  <c:v> 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7">
                  <c:v>A</c:v>
                </c:pt>
                <c:pt idx="8">
                  <c:v>B</c:v>
                </c:pt>
                <c:pt idx="9">
                  <c:v>C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  <c:pt idx="14">
                  <c:v>A</c:v>
                </c:pt>
                <c:pt idx="15">
                  <c:v>B</c:v>
                </c:pt>
                <c:pt idx="16">
                  <c:v>C</c:v>
                </c:pt>
                <c:pt idx="17">
                  <c:v>D</c:v>
                </c:pt>
                <c:pt idx="18">
                  <c:v>E</c:v>
                </c:pt>
                <c:pt idx="19">
                  <c:v>F</c:v>
                </c:pt>
              </c:strCache>
            </c:strRef>
          </c:cat>
          <c:val>
            <c:numRef>
              <c:f>Hoja3!$C$14:$C$33</c:f>
              <c:numCache>
                <c:formatCode>0.00</c:formatCode>
                <c:ptCount val="20"/>
                <c:pt idx="0">
                  <c:v>8.5299999999999994</c:v>
                </c:pt>
                <c:pt idx="1">
                  <c:v>8.23</c:v>
                </c:pt>
                <c:pt idx="2">
                  <c:v>8.61</c:v>
                </c:pt>
                <c:pt idx="3">
                  <c:v>8.1300000000000008</c:v>
                </c:pt>
                <c:pt idx="4">
                  <c:v>8.08</c:v>
                </c:pt>
                <c:pt idx="5">
                  <c:v>8.67</c:v>
                </c:pt>
                <c:pt idx="7">
                  <c:v>7.88</c:v>
                </c:pt>
                <c:pt idx="8">
                  <c:v>7.79</c:v>
                </c:pt>
                <c:pt idx="9">
                  <c:v>7.79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8.5</c:v>
                </c:pt>
                <c:pt idx="14">
                  <c:v>8.16</c:v>
                </c:pt>
                <c:pt idx="15">
                  <c:v>8.16</c:v>
                </c:pt>
                <c:pt idx="16">
                  <c:v>7.92</c:v>
                </c:pt>
                <c:pt idx="17">
                  <c:v>8</c:v>
                </c:pt>
                <c:pt idx="18">
                  <c:v>8</c:v>
                </c:pt>
                <c:pt idx="19">
                  <c:v>8.1199999999999992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986560"/>
        <c:axId val="109988096"/>
      </c:barChart>
      <c:catAx>
        <c:axId val="1099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MX"/>
            </a:pPr>
            <a:endParaRPr lang="es-MX"/>
          </a:p>
        </c:txPr>
        <c:crossAx val="10998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88096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s-MX"/>
            </a:pPr>
            <a:endParaRPr lang="es-MX"/>
          </a:p>
        </c:txPr>
        <c:crossAx val="10998656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0.98425196850393659" l="0.74803149606299491" r="0.74803149606299491" t="0.98425196850393659" header="0" footer="0"/>
    <c:pageSetup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GRAFICA DE APROVECHAMIENTO   </a:t>
            </a:r>
          </a:p>
          <a:p>
            <a:pPr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         PRIMER GRADO </a:t>
            </a:r>
          </a:p>
        </c:rich>
      </c:tx>
      <c:layout>
        <c:manualLayout>
          <c:xMode val="edge"/>
          <c:yMode val="edge"/>
          <c:x val="0.18860510805501021"/>
          <c:y val="1.5923566878980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11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5913555992141"/>
          <c:y val="0.20382165605095487"/>
          <c:w val="0.8624754420432259"/>
          <c:h val="0.59235668789808849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GEO</c:v>
                </c:pt>
                <c:pt idx="3">
                  <c:v>AE</c:v>
                </c:pt>
                <c:pt idx="4">
                  <c:v>CIENCIA</c:v>
                </c:pt>
                <c:pt idx="5">
                  <c:v>ING</c:v>
                </c:pt>
                <c:pt idx="6">
                  <c:v>MUS</c:v>
                </c:pt>
                <c:pt idx="7">
                  <c:v>E. F.</c:v>
                </c:pt>
                <c:pt idx="8">
                  <c:v>E. T.</c:v>
                </c:pt>
              </c:strCache>
            </c:strRef>
          </c:cat>
          <c:val>
            <c:numRef>
              <c:f>[1]Hoja2!$B$4:$B$12</c:f>
              <c:numCache>
                <c:formatCode>General</c:formatCode>
                <c:ptCount val="9"/>
                <c:pt idx="0">
                  <c:v>17.262855683908317</c:v>
                </c:pt>
                <c:pt idx="1">
                  <c:v>14.238880291511871</c:v>
                </c:pt>
                <c:pt idx="2">
                  <c:v>12.25771462613568</c:v>
                </c:pt>
                <c:pt idx="3">
                  <c:v>18.127734443523916</c:v>
                </c:pt>
                <c:pt idx="4">
                  <c:v>9.7622260780155514</c:v>
                </c:pt>
                <c:pt idx="5">
                  <c:v>9.2709337446179561</c:v>
                </c:pt>
                <c:pt idx="6">
                  <c:v>8.7803969382916751</c:v>
                </c:pt>
                <c:pt idx="7">
                  <c:v>1.9047619047619049</c:v>
                </c:pt>
                <c:pt idx="8">
                  <c:v>4.5600487705750865</c:v>
                </c:pt>
              </c:numCache>
            </c:numRef>
          </c:val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263658349189802E-3"/>
                  <c:y val="-2.501864018590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007234606479767E-3"/>
                  <c:y val="-1.807446043766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811714596579534E-3"/>
                  <c:y val="-1.0754133440326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684802169866355E-2"/>
                  <c:y val="-2.5682331109885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069102609718306E-3"/>
                  <c:y val="-5.9548288947958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2812678867008934E-3"/>
                  <c:y val="-5.5783472925757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45562551243E-3"/>
                  <c:y val="-1.7366300550010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7007100536794467E-3"/>
                  <c:y val="3.024892589063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875067679408503E-2"/>
                  <c:y val="-1.6747078589698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GEO</c:v>
                </c:pt>
                <c:pt idx="3">
                  <c:v>AE</c:v>
                </c:pt>
                <c:pt idx="4">
                  <c:v>CIENCIA</c:v>
                </c:pt>
                <c:pt idx="5">
                  <c:v>ING</c:v>
                </c:pt>
                <c:pt idx="6">
                  <c:v>MUS</c:v>
                </c:pt>
                <c:pt idx="7">
                  <c:v>E. F.</c:v>
                </c:pt>
                <c:pt idx="8">
                  <c:v>E. T.</c:v>
                </c:pt>
              </c:strCache>
            </c:strRef>
          </c:cat>
          <c:val>
            <c:numRef>
              <c:f>[1]Hoja2!$C$4:$C$12</c:f>
              <c:numCache>
                <c:formatCode>General</c:formatCode>
                <c:ptCount val="9"/>
                <c:pt idx="0">
                  <c:v>85</c:v>
                </c:pt>
                <c:pt idx="1">
                  <c:v>73</c:v>
                </c:pt>
                <c:pt idx="2">
                  <c:v>77</c:v>
                </c:pt>
                <c:pt idx="3">
                  <c:v>83</c:v>
                </c:pt>
                <c:pt idx="4">
                  <c:v>80</c:v>
                </c:pt>
                <c:pt idx="5">
                  <c:v>90</c:v>
                </c:pt>
                <c:pt idx="6">
                  <c:v>87</c:v>
                </c:pt>
                <c:pt idx="7">
                  <c:v>91</c:v>
                </c:pt>
                <c:pt idx="8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01472"/>
        <c:axId val="131338240"/>
        <c:axId val="0"/>
      </c:bar3DChart>
      <c:catAx>
        <c:axId val="13020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7544204322200595"/>
              <c:y val="0.85031847133758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133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38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lang="es-MX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%</a:t>
                </a:r>
              </a:p>
            </c:rich>
          </c:tx>
          <c:layout>
            <c:manualLayout>
              <c:xMode val="edge"/>
              <c:yMode val="edge"/>
              <c:x val="0.10412573673870436"/>
              <c:y val="0.48089171974522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20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659" l="0.7480314960629959" r="0.7480314960629959" t="0.98425196850393659" header="0" footer="0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GRAFICO DE APROVECHAMIENTO    2o  PERIODO 
 SEGUNDO GRADO</a:t>
            </a:r>
          </a:p>
        </c:rich>
      </c:tx>
      <c:layout>
        <c:manualLayout>
          <c:xMode val="edge"/>
          <c:yMode val="edge"/>
          <c:x val="0.19307870669171787"/>
          <c:y val="1.792129099589550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2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932627740472297"/>
          <c:y val="0.17562785488020421"/>
          <c:w val="0.86156801707653463"/>
          <c:h val="0.63082658079420251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ser>
          <c:idx val="0"/>
          <c:order val="1"/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4519847410157E-2"/>
                  <c:y val="-6.9008236151689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32726177678499E-2"/>
                  <c:y val="-2.008513077149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266441913381402E-2"/>
                  <c:y val="-3.1437950080708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800157649084263E-2"/>
                  <c:y val="-2.7253614644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98363979352702E-2"/>
                  <c:y val="-2.153783811060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510582850200206E-2"/>
                  <c:y val="-3.0285289491708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865795450758303E-2"/>
                  <c:y val="-5.1955959373940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517383763661207E-2"/>
                  <c:y val="-2.657478738604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3397717516729848E-2"/>
                  <c:y val="-4.342982098506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98907279761640099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[1]Hoja2!$C$16:$C$24</c:f>
              <c:numCache>
                <c:formatCode>General</c:formatCode>
                <c:ptCount val="9"/>
                <c:pt idx="0">
                  <c:v>95</c:v>
                </c:pt>
                <c:pt idx="1">
                  <c:v>92</c:v>
                </c:pt>
                <c:pt idx="2">
                  <c:v>99</c:v>
                </c:pt>
                <c:pt idx="3">
                  <c:v>95</c:v>
                </c:pt>
                <c:pt idx="4">
                  <c:v>85</c:v>
                </c:pt>
                <c:pt idx="5">
                  <c:v>96</c:v>
                </c:pt>
                <c:pt idx="6">
                  <c:v>98</c:v>
                </c:pt>
                <c:pt idx="7">
                  <c:v>97</c:v>
                </c:pt>
                <c:pt idx="8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392256"/>
        <c:axId val="131394176"/>
        <c:axId val="0"/>
      </c:bar3DChart>
      <c:catAx>
        <c:axId val="13139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8451826035407097"/>
              <c:y val="0.87097081707517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13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9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139225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59055118110235472" l="0.7480314960629959" r="0.7480314960629959" t="0.59055118110235472" header="0" footer="0"/>
    <c:pageSetup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GRAFICO DE APROVECHAMIENTO     
 TERCER GRADO</a:t>
            </a:r>
          </a:p>
        </c:rich>
      </c:tx>
      <c:layout>
        <c:manualLayout>
          <c:xMode val="edge"/>
          <c:yMode val="edge"/>
          <c:x val="0.19035770528683887"/>
          <c:y val="7.165756252626188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2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83646687021321"/>
          <c:y val="0.20921319343898251"/>
          <c:w val="0.88605774278214933"/>
          <c:h val="0.66105317439854416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ser>
          <c:idx val="0"/>
          <c:order val="1"/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4519847410157E-2"/>
                  <c:y val="-6.9008236151689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32726177678499E-2"/>
                  <c:y val="-2.008513077149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266441913381402E-2"/>
                  <c:y val="-3.1437950080708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800157649084263E-2"/>
                  <c:y val="-2.7253614644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98363979352702E-2"/>
                  <c:y val="-2.153783811060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510582850200206E-2"/>
                  <c:y val="-3.0285289491708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865795450758303E-2"/>
                  <c:y val="-5.1955959373940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517383763661207E-2"/>
                  <c:y val="-2.657478738604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3397717516729848E-2"/>
                  <c:y val="-4.342982098506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98907279761640099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[1]Hoja2!$C$16:$C$24</c:f>
              <c:numCache>
                <c:formatCode>General</c:formatCode>
                <c:ptCount val="9"/>
                <c:pt idx="0">
                  <c:v>95</c:v>
                </c:pt>
                <c:pt idx="1">
                  <c:v>92</c:v>
                </c:pt>
                <c:pt idx="2">
                  <c:v>99</c:v>
                </c:pt>
                <c:pt idx="3">
                  <c:v>95</c:v>
                </c:pt>
                <c:pt idx="4">
                  <c:v>85</c:v>
                </c:pt>
                <c:pt idx="5">
                  <c:v>96</c:v>
                </c:pt>
                <c:pt idx="6">
                  <c:v>98</c:v>
                </c:pt>
                <c:pt idx="7">
                  <c:v>97</c:v>
                </c:pt>
                <c:pt idx="8">
                  <c:v>89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[1]Hoja2!$A$29:$A$40</c:f>
              <c:strCache>
                <c:ptCount val="12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[1]Hoja2!$B$29:$B$40</c:f>
              <c:numCache>
                <c:formatCode>General</c:formatCode>
                <c:ptCount val="12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65056"/>
        <c:axId val="131566976"/>
        <c:axId val="0"/>
      </c:bar3DChart>
      <c:catAx>
        <c:axId val="1315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8451829235631338"/>
              <c:y val="0.870970885019887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156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66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156505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59055118110235472" l="0.7480314960629959" r="0.7480314960629959" t="0.59055118110235472" header="0" footer="0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GRAFICA DE APROVECHAMIENTO   </a:t>
            </a:r>
          </a:p>
          <a:p>
            <a:pPr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        PRIMER GRADO </a:t>
            </a:r>
          </a:p>
        </c:rich>
      </c:tx>
      <c:layout>
        <c:manualLayout>
          <c:xMode val="edge"/>
          <c:yMode val="edge"/>
          <c:x val="0.18860510805501021"/>
          <c:y val="1.5923566878980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11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5913555992141"/>
          <c:y val="0.20382165605095487"/>
          <c:w val="0.8624754420432259"/>
          <c:h val="0.59235668789808849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GEO</c:v>
                </c:pt>
                <c:pt idx="3">
                  <c:v>AE</c:v>
                </c:pt>
                <c:pt idx="4">
                  <c:v>CIENCIA</c:v>
                </c:pt>
                <c:pt idx="5">
                  <c:v>ING</c:v>
                </c:pt>
                <c:pt idx="6">
                  <c:v>MUS</c:v>
                </c:pt>
                <c:pt idx="7">
                  <c:v>E. F.</c:v>
                </c:pt>
                <c:pt idx="8">
                  <c:v>E. T.</c:v>
                </c:pt>
              </c:strCache>
            </c:strRef>
          </c:cat>
          <c:val>
            <c:numRef>
              <c:f>[1]Hoja2!$B$4:$B$12</c:f>
              <c:numCache>
                <c:formatCode>General</c:formatCode>
                <c:ptCount val="9"/>
                <c:pt idx="0">
                  <c:v>17.262855683908317</c:v>
                </c:pt>
                <c:pt idx="1">
                  <c:v>14.238880291511871</c:v>
                </c:pt>
                <c:pt idx="2">
                  <c:v>12.25771462613568</c:v>
                </c:pt>
                <c:pt idx="3">
                  <c:v>18.127734443523916</c:v>
                </c:pt>
                <c:pt idx="4">
                  <c:v>9.7622260780155514</c:v>
                </c:pt>
                <c:pt idx="5">
                  <c:v>9.2709337446179561</c:v>
                </c:pt>
                <c:pt idx="6">
                  <c:v>8.7803969382916751</c:v>
                </c:pt>
                <c:pt idx="7">
                  <c:v>1.9047619047619049</c:v>
                </c:pt>
                <c:pt idx="8">
                  <c:v>4.5600487705750865</c:v>
                </c:pt>
              </c:numCache>
            </c:numRef>
          </c:val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263658349189802E-3"/>
                  <c:y val="-2.501864018590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3007234606479767E-3"/>
                  <c:y val="-1.807446043766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811714596579534E-3"/>
                  <c:y val="-1.0754133440326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684802169866355E-2"/>
                  <c:y val="-2.5682331109885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069102609718306E-3"/>
                  <c:y val="-5.9548288947958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2812678867008934E-3"/>
                  <c:y val="-5.5783472925757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45562551243E-3"/>
                  <c:y val="-1.7366300550010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7007100536794467E-3"/>
                  <c:y val="3.024892589063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875067679408503E-2"/>
                  <c:y val="-1.6747078589698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[1]Hoja2!$A$4:$A$12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GEO</c:v>
                </c:pt>
                <c:pt idx="3">
                  <c:v>AE</c:v>
                </c:pt>
                <c:pt idx="4">
                  <c:v>CIENCIA</c:v>
                </c:pt>
                <c:pt idx="5">
                  <c:v>ING</c:v>
                </c:pt>
                <c:pt idx="6">
                  <c:v>MUS</c:v>
                </c:pt>
                <c:pt idx="7">
                  <c:v>E. F.</c:v>
                </c:pt>
                <c:pt idx="8">
                  <c:v>E. T.</c:v>
                </c:pt>
              </c:strCache>
            </c:strRef>
          </c:cat>
          <c:val>
            <c:numRef>
              <c:f>[1]Hoja2!$C$4:$C$12</c:f>
              <c:numCache>
                <c:formatCode>General</c:formatCode>
                <c:ptCount val="9"/>
                <c:pt idx="0">
                  <c:v>85</c:v>
                </c:pt>
                <c:pt idx="1">
                  <c:v>73</c:v>
                </c:pt>
                <c:pt idx="2">
                  <c:v>77</c:v>
                </c:pt>
                <c:pt idx="3">
                  <c:v>83</c:v>
                </c:pt>
                <c:pt idx="4">
                  <c:v>80</c:v>
                </c:pt>
                <c:pt idx="5">
                  <c:v>90</c:v>
                </c:pt>
                <c:pt idx="6">
                  <c:v>87</c:v>
                </c:pt>
                <c:pt idx="7">
                  <c:v>91</c:v>
                </c:pt>
                <c:pt idx="8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49408"/>
        <c:axId val="132451328"/>
        <c:axId val="0"/>
      </c:bar3DChart>
      <c:catAx>
        <c:axId val="13244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7544204322200595"/>
              <c:y val="0.85031847133758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24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4513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lang="es-MX"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%</a:t>
                </a:r>
              </a:p>
            </c:rich>
          </c:tx>
          <c:layout>
            <c:manualLayout>
              <c:xMode val="edge"/>
              <c:yMode val="edge"/>
              <c:x val="0.10412573673870436"/>
              <c:y val="0.48089171974522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244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659" l="0.7480314960629959" r="0.7480314960629959" t="0.98425196850393659" header="0" footer="0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GRAFICO DE APROVECHAMIENTO    2o  PERIODO 
 SEGUNDO GRADO</a:t>
            </a:r>
          </a:p>
        </c:rich>
      </c:tx>
      <c:layout>
        <c:manualLayout>
          <c:xMode val="edge"/>
          <c:yMode val="edge"/>
          <c:x val="0.19307870669171787"/>
          <c:y val="1.792129099589550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2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932627740472297"/>
          <c:y val="0.17562785488020421"/>
          <c:w val="0.86156801707653463"/>
          <c:h val="0.63082658079420251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[1]Hoja2!$B$16:$B$24</c:f>
              <c:numCache>
                <c:formatCode>General</c:formatCode>
                <c:ptCount val="9"/>
                <c:pt idx="0">
                  <c:v>3.6049207101838676</c:v>
                </c:pt>
                <c:pt idx="1">
                  <c:v>18.185652396178714</c:v>
                </c:pt>
                <c:pt idx="3">
                  <c:v>15.422057395741605</c:v>
                </c:pt>
                <c:pt idx="4">
                  <c:v>20.16026002868108</c:v>
                </c:pt>
                <c:pt idx="5">
                  <c:v>16.234848208532419</c:v>
                </c:pt>
                <c:pt idx="6">
                  <c:v>28.137709716657085</c:v>
                </c:pt>
                <c:pt idx="7">
                  <c:v>4.923299528562687</c:v>
                </c:pt>
                <c:pt idx="8">
                  <c:v>18.649381017802071</c:v>
                </c:pt>
              </c:numCache>
            </c:numRef>
          </c:val>
        </c:ser>
        <c:ser>
          <c:idx val="0"/>
          <c:order val="1"/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34519847410157E-2"/>
                  <c:y val="-6.9008236151689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32726177678499E-2"/>
                  <c:y val="-2.0085130771492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266441913381402E-2"/>
                  <c:y val="-3.1437950080708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800157649084263E-2"/>
                  <c:y val="-2.7253614644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98363979352702E-2"/>
                  <c:y val="-2.153783811060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510582850200206E-2"/>
                  <c:y val="-3.0285289491708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865795450758303E-2"/>
                  <c:y val="-5.1955959373940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517383763661207E-2"/>
                  <c:y val="-2.657478738604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3397717516729848E-2"/>
                  <c:y val="-4.342982098506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98907279761640099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9.1074843242763288E-3"/>
                  <c:y val="1.7921209681653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[1]Hoja2!$A$16:$A$24</c:f>
              <c:strCache>
                <c:ptCount val="9"/>
                <c:pt idx="0">
                  <c:v>ESP</c:v>
                </c:pt>
                <c:pt idx="1">
                  <c:v>MAT</c:v>
                </c:pt>
                <c:pt idx="2">
                  <c:v>HIS</c:v>
                </c:pt>
                <c:pt idx="3">
                  <c:v>FCE</c:v>
                </c:pt>
                <c:pt idx="4">
                  <c:v>CIE</c:v>
                </c:pt>
                <c:pt idx="5">
                  <c:v>ING</c:v>
                </c:pt>
                <c:pt idx="6">
                  <c:v>MUS</c:v>
                </c:pt>
                <c:pt idx="7">
                  <c:v>E.F.</c:v>
                </c:pt>
                <c:pt idx="8">
                  <c:v>E.T.</c:v>
                </c:pt>
              </c:strCache>
            </c:strRef>
          </c:cat>
          <c:val>
            <c:numRef>
              <c:f>[1]Hoja2!$C$16:$C$24</c:f>
              <c:numCache>
                <c:formatCode>General</c:formatCode>
                <c:ptCount val="9"/>
                <c:pt idx="0">
                  <c:v>95</c:v>
                </c:pt>
                <c:pt idx="1">
                  <c:v>92</c:v>
                </c:pt>
                <c:pt idx="2">
                  <c:v>99</c:v>
                </c:pt>
                <c:pt idx="3">
                  <c:v>95</c:v>
                </c:pt>
                <c:pt idx="4">
                  <c:v>85</c:v>
                </c:pt>
                <c:pt idx="5">
                  <c:v>96</c:v>
                </c:pt>
                <c:pt idx="6">
                  <c:v>98</c:v>
                </c:pt>
                <c:pt idx="7">
                  <c:v>97</c:v>
                </c:pt>
                <c:pt idx="8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390528"/>
        <c:axId val="134392448"/>
        <c:axId val="0"/>
      </c:bar3DChart>
      <c:catAx>
        <c:axId val="13439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MX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MATERIA</a:t>
                </a:r>
              </a:p>
            </c:rich>
          </c:tx>
          <c:layout>
            <c:manualLayout>
              <c:xMode val="edge"/>
              <c:yMode val="edge"/>
              <c:x val="0.48451826035407097"/>
              <c:y val="0.87097081707517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439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9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43905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59055118110235472" l="0.7480314960629959" r="0.7480314960629959" t="0.59055118110235472" header="0" footer="0"/>
    <c:pageSetup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</xdr:col>
      <xdr:colOff>19050</xdr:colOff>
      <xdr:row>12</xdr:row>
      <xdr:rowOff>133350</xdr:rowOff>
    </xdr:to>
    <xdr:sp macro="" textlink="">
      <xdr:nvSpPr>
        <xdr:cNvPr id="205187" name="Line 1"/>
        <xdr:cNvSpPr>
          <a:spLocks noChangeShapeType="1"/>
        </xdr:cNvSpPr>
      </xdr:nvSpPr>
      <xdr:spPr bwMode="auto">
        <a:xfrm flipV="1">
          <a:off x="1905000" y="1571625"/>
          <a:ext cx="4191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19050</xdr:rowOff>
    </xdr:from>
    <xdr:to>
      <xdr:col>8</xdr:col>
      <xdr:colOff>0</xdr:colOff>
      <xdr:row>36</xdr:row>
      <xdr:rowOff>152400</xdr:rowOff>
    </xdr:to>
    <xdr:sp macro="" textlink="">
      <xdr:nvSpPr>
        <xdr:cNvPr id="205188" name="Line 84"/>
        <xdr:cNvSpPr>
          <a:spLocks noChangeShapeType="1"/>
        </xdr:cNvSpPr>
      </xdr:nvSpPr>
      <xdr:spPr bwMode="auto">
        <a:xfrm flipV="1">
          <a:off x="3105150" y="4533900"/>
          <a:ext cx="160972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12</xdr:col>
      <xdr:colOff>28575</xdr:colOff>
      <xdr:row>16</xdr:row>
      <xdr:rowOff>142875</xdr:rowOff>
    </xdr:to>
    <xdr:sp macro="" textlink="">
      <xdr:nvSpPr>
        <xdr:cNvPr id="205189" name="Line 85"/>
        <xdr:cNvSpPr>
          <a:spLocks noChangeShapeType="1"/>
        </xdr:cNvSpPr>
      </xdr:nvSpPr>
      <xdr:spPr bwMode="auto">
        <a:xfrm flipV="1">
          <a:off x="4953000" y="1571625"/>
          <a:ext cx="1228725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</xdr:colOff>
      <xdr:row>32</xdr:row>
      <xdr:rowOff>152400</xdr:rowOff>
    </xdr:from>
    <xdr:to>
      <xdr:col>16</xdr:col>
      <xdr:colOff>19050</xdr:colOff>
      <xdr:row>36</xdr:row>
      <xdr:rowOff>142875</xdr:rowOff>
    </xdr:to>
    <xdr:sp macro="" textlink="">
      <xdr:nvSpPr>
        <xdr:cNvPr id="205190" name="Line 168"/>
        <xdr:cNvSpPr>
          <a:spLocks noChangeShapeType="1"/>
        </xdr:cNvSpPr>
      </xdr:nvSpPr>
      <xdr:spPr bwMode="auto">
        <a:xfrm flipV="1">
          <a:off x="6962775" y="5153025"/>
          <a:ext cx="8572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11</xdr:row>
      <xdr:rowOff>19050</xdr:rowOff>
    </xdr:from>
    <xdr:to>
      <xdr:col>20</xdr:col>
      <xdr:colOff>0</xdr:colOff>
      <xdr:row>16</xdr:row>
      <xdr:rowOff>142875</xdr:rowOff>
    </xdr:to>
    <xdr:sp macro="" textlink="">
      <xdr:nvSpPr>
        <xdr:cNvPr id="205191" name="Line 169"/>
        <xdr:cNvSpPr>
          <a:spLocks noChangeShapeType="1"/>
        </xdr:cNvSpPr>
      </xdr:nvSpPr>
      <xdr:spPr bwMode="auto">
        <a:xfrm flipV="1">
          <a:off x="8039100" y="1590675"/>
          <a:ext cx="120967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390525</xdr:colOff>
      <xdr:row>32</xdr:row>
      <xdr:rowOff>152400</xdr:rowOff>
    </xdr:from>
    <xdr:to>
      <xdr:col>24</xdr:col>
      <xdr:colOff>0</xdr:colOff>
      <xdr:row>36</xdr:row>
      <xdr:rowOff>142875</xdr:rowOff>
    </xdr:to>
    <xdr:sp macro="" textlink="">
      <xdr:nvSpPr>
        <xdr:cNvPr id="205192" name="Line 252"/>
        <xdr:cNvSpPr>
          <a:spLocks noChangeShapeType="1"/>
        </xdr:cNvSpPr>
      </xdr:nvSpPr>
      <xdr:spPr bwMode="auto">
        <a:xfrm flipV="1">
          <a:off x="10039350" y="5153025"/>
          <a:ext cx="8572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11</xdr:row>
      <xdr:rowOff>9525</xdr:rowOff>
    </xdr:from>
    <xdr:to>
      <xdr:col>11</xdr:col>
      <xdr:colOff>9525</xdr:colOff>
      <xdr:row>14</xdr:row>
      <xdr:rowOff>123825</xdr:rowOff>
    </xdr:to>
    <xdr:sp macro="" textlink="">
      <xdr:nvSpPr>
        <xdr:cNvPr id="205193" name="Line 325"/>
        <xdr:cNvSpPr>
          <a:spLocks noChangeShapeType="1"/>
        </xdr:cNvSpPr>
      </xdr:nvSpPr>
      <xdr:spPr bwMode="auto">
        <a:xfrm flipV="1">
          <a:off x="4972050" y="1581150"/>
          <a:ext cx="7905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20</xdr:row>
      <xdr:rowOff>133350</xdr:rowOff>
    </xdr:from>
    <xdr:to>
      <xdr:col>25</xdr:col>
      <xdr:colOff>0</xdr:colOff>
      <xdr:row>22</xdr:row>
      <xdr:rowOff>152400</xdr:rowOff>
    </xdr:to>
    <xdr:sp macro="" textlink="">
      <xdr:nvSpPr>
        <xdr:cNvPr id="205197" name="Line 594"/>
        <xdr:cNvSpPr>
          <a:spLocks noChangeShapeType="1"/>
        </xdr:cNvSpPr>
      </xdr:nvSpPr>
      <xdr:spPr bwMode="auto">
        <a:xfrm flipV="1">
          <a:off x="11153775" y="31908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22</xdr:row>
      <xdr:rowOff>152400</xdr:rowOff>
    </xdr:from>
    <xdr:to>
      <xdr:col>25</xdr:col>
      <xdr:colOff>0</xdr:colOff>
      <xdr:row>25</xdr:row>
      <xdr:rowOff>9525</xdr:rowOff>
    </xdr:to>
    <xdr:sp macro="" textlink="">
      <xdr:nvSpPr>
        <xdr:cNvPr id="205198" name="Line 595"/>
        <xdr:cNvSpPr>
          <a:spLocks noChangeShapeType="1"/>
        </xdr:cNvSpPr>
      </xdr:nvSpPr>
      <xdr:spPr bwMode="auto">
        <a:xfrm flipV="1">
          <a:off x="11153775" y="35337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26</xdr:row>
      <xdr:rowOff>152400</xdr:rowOff>
    </xdr:from>
    <xdr:to>
      <xdr:col>25</xdr:col>
      <xdr:colOff>0</xdr:colOff>
      <xdr:row>27</xdr:row>
      <xdr:rowOff>0</xdr:rowOff>
    </xdr:to>
    <xdr:sp macro="" textlink="">
      <xdr:nvSpPr>
        <xdr:cNvPr id="205200" name="Line 597"/>
        <xdr:cNvSpPr>
          <a:spLocks noChangeShapeType="1"/>
        </xdr:cNvSpPr>
      </xdr:nvSpPr>
      <xdr:spPr bwMode="auto">
        <a:xfrm flipV="1">
          <a:off x="11153775" y="4181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05201" name="Line 598"/>
        <xdr:cNvSpPr>
          <a:spLocks noChangeShapeType="1"/>
        </xdr:cNvSpPr>
      </xdr:nvSpPr>
      <xdr:spPr bwMode="auto">
        <a:xfrm flipV="1">
          <a:off x="11153775" y="419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28</xdr:row>
      <xdr:rowOff>133350</xdr:rowOff>
    </xdr:from>
    <xdr:to>
      <xdr:col>25</xdr:col>
      <xdr:colOff>0</xdr:colOff>
      <xdr:row>30</xdr:row>
      <xdr:rowOff>152400</xdr:rowOff>
    </xdr:to>
    <xdr:sp macro="" textlink="">
      <xdr:nvSpPr>
        <xdr:cNvPr id="205203" name="Line 600"/>
        <xdr:cNvSpPr>
          <a:spLocks noChangeShapeType="1"/>
        </xdr:cNvSpPr>
      </xdr:nvSpPr>
      <xdr:spPr bwMode="auto">
        <a:xfrm flipV="1">
          <a:off x="11153775" y="44862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26</xdr:row>
      <xdr:rowOff>152400</xdr:rowOff>
    </xdr:from>
    <xdr:to>
      <xdr:col>25</xdr:col>
      <xdr:colOff>0</xdr:colOff>
      <xdr:row>27</xdr:row>
      <xdr:rowOff>0</xdr:rowOff>
    </xdr:to>
    <xdr:sp macro="" textlink="">
      <xdr:nvSpPr>
        <xdr:cNvPr id="205212" name="Line 619"/>
        <xdr:cNvSpPr>
          <a:spLocks noChangeShapeType="1"/>
        </xdr:cNvSpPr>
      </xdr:nvSpPr>
      <xdr:spPr bwMode="auto">
        <a:xfrm flipV="1">
          <a:off x="11153775" y="4181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05213" name="Line 620"/>
        <xdr:cNvSpPr>
          <a:spLocks noChangeShapeType="1"/>
        </xdr:cNvSpPr>
      </xdr:nvSpPr>
      <xdr:spPr bwMode="auto">
        <a:xfrm flipV="1">
          <a:off x="11153775" y="419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19050</xdr:rowOff>
    </xdr:from>
    <xdr:to>
      <xdr:col>26</xdr:col>
      <xdr:colOff>0</xdr:colOff>
      <xdr:row>16</xdr:row>
      <xdr:rowOff>142875</xdr:rowOff>
    </xdr:to>
    <xdr:sp macro="" textlink="">
      <xdr:nvSpPr>
        <xdr:cNvPr id="205218" name="Line 635"/>
        <xdr:cNvSpPr>
          <a:spLocks noChangeShapeType="1"/>
        </xdr:cNvSpPr>
      </xdr:nvSpPr>
      <xdr:spPr bwMode="auto">
        <a:xfrm flipV="1">
          <a:off x="11153775" y="2238375"/>
          <a:ext cx="4476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19050</xdr:rowOff>
    </xdr:to>
    <xdr:sp macro="" textlink="">
      <xdr:nvSpPr>
        <xdr:cNvPr id="205219" name="Line 636"/>
        <xdr:cNvSpPr>
          <a:spLocks noChangeShapeType="1"/>
        </xdr:cNvSpPr>
      </xdr:nvSpPr>
      <xdr:spPr bwMode="auto">
        <a:xfrm flipV="1">
          <a:off x="11153775" y="2895600"/>
          <a:ext cx="447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24</xdr:row>
      <xdr:rowOff>152400</xdr:rowOff>
    </xdr:from>
    <xdr:to>
      <xdr:col>26</xdr:col>
      <xdr:colOff>0</xdr:colOff>
      <xdr:row>27</xdr:row>
      <xdr:rowOff>0</xdr:rowOff>
    </xdr:to>
    <xdr:sp macro="" textlink="">
      <xdr:nvSpPr>
        <xdr:cNvPr id="205221" name="Line 639"/>
        <xdr:cNvSpPr>
          <a:spLocks noChangeShapeType="1"/>
        </xdr:cNvSpPr>
      </xdr:nvSpPr>
      <xdr:spPr bwMode="auto">
        <a:xfrm flipV="1">
          <a:off x="11163300" y="3857625"/>
          <a:ext cx="438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19050</xdr:colOff>
      <xdr:row>27</xdr:row>
      <xdr:rowOff>0</xdr:rowOff>
    </xdr:from>
    <xdr:to>
      <xdr:col>26</xdr:col>
      <xdr:colOff>0</xdr:colOff>
      <xdr:row>29</xdr:row>
      <xdr:rowOff>9525</xdr:rowOff>
    </xdr:to>
    <xdr:sp macro="" textlink="">
      <xdr:nvSpPr>
        <xdr:cNvPr id="205224" name="Line 642"/>
        <xdr:cNvSpPr>
          <a:spLocks noChangeShapeType="1"/>
        </xdr:cNvSpPr>
      </xdr:nvSpPr>
      <xdr:spPr bwMode="auto">
        <a:xfrm flipV="1">
          <a:off x="11172825" y="4191000"/>
          <a:ext cx="4286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28</xdr:row>
      <xdr:rowOff>152400</xdr:rowOff>
    </xdr:from>
    <xdr:to>
      <xdr:col>26</xdr:col>
      <xdr:colOff>0</xdr:colOff>
      <xdr:row>31</xdr:row>
      <xdr:rowOff>9525</xdr:rowOff>
    </xdr:to>
    <xdr:sp macro="" textlink="">
      <xdr:nvSpPr>
        <xdr:cNvPr id="205225" name="Line 643"/>
        <xdr:cNvSpPr>
          <a:spLocks noChangeShapeType="1"/>
        </xdr:cNvSpPr>
      </xdr:nvSpPr>
      <xdr:spPr bwMode="auto">
        <a:xfrm flipV="1">
          <a:off x="11153775" y="4505325"/>
          <a:ext cx="447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32</xdr:row>
      <xdr:rowOff>152400</xdr:rowOff>
    </xdr:from>
    <xdr:to>
      <xdr:col>26</xdr:col>
      <xdr:colOff>0</xdr:colOff>
      <xdr:row>35</xdr:row>
      <xdr:rowOff>9525</xdr:rowOff>
    </xdr:to>
    <xdr:sp macro="" textlink="">
      <xdr:nvSpPr>
        <xdr:cNvPr id="205227" name="Line 645"/>
        <xdr:cNvSpPr>
          <a:spLocks noChangeShapeType="1"/>
        </xdr:cNvSpPr>
      </xdr:nvSpPr>
      <xdr:spPr bwMode="auto">
        <a:xfrm flipV="1">
          <a:off x="11153775" y="5153025"/>
          <a:ext cx="447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11</xdr:row>
      <xdr:rowOff>9525</xdr:rowOff>
    </xdr:from>
    <xdr:to>
      <xdr:col>21</xdr:col>
      <xdr:colOff>0</xdr:colOff>
      <xdr:row>18</xdr:row>
      <xdr:rowOff>161925</xdr:rowOff>
    </xdr:to>
    <xdr:sp macro="" textlink="">
      <xdr:nvSpPr>
        <xdr:cNvPr id="205229" name="Line 648"/>
        <xdr:cNvSpPr>
          <a:spLocks noChangeShapeType="1"/>
        </xdr:cNvSpPr>
      </xdr:nvSpPr>
      <xdr:spPr bwMode="auto">
        <a:xfrm flipV="1">
          <a:off x="8058150" y="1581150"/>
          <a:ext cx="15906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10</xdr:row>
      <xdr:rowOff>152400</xdr:rowOff>
    </xdr:from>
    <xdr:to>
      <xdr:col>22</xdr:col>
      <xdr:colOff>0</xdr:colOff>
      <xdr:row>21</xdr:row>
      <xdr:rowOff>0</xdr:rowOff>
    </xdr:to>
    <xdr:sp macro="" textlink="">
      <xdr:nvSpPr>
        <xdr:cNvPr id="205230" name="Line 649"/>
        <xdr:cNvSpPr>
          <a:spLocks noChangeShapeType="1"/>
        </xdr:cNvSpPr>
      </xdr:nvSpPr>
      <xdr:spPr bwMode="auto">
        <a:xfrm flipV="1">
          <a:off x="8039100" y="1562100"/>
          <a:ext cx="2009775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11</xdr:row>
      <xdr:rowOff>0</xdr:rowOff>
    </xdr:from>
    <xdr:to>
      <xdr:col>23</xdr:col>
      <xdr:colOff>9525</xdr:colOff>
      <xdr:row>22</xdr:row>
      <xdr:rowOff>133350</xdr:rowOff>
    </xdr:to>
    <xdr:sp macro="" textlink="">
      <xdr:nvSpPr>
        <xdr:cNvPr id="205231" name="Line 650"/>
        <xdr:cNvSpPr>
          <a:spLocks noChangeShapeType="1"/>
        </xdr:cNvSpPr>
      </xdr:nvSpPr>
      <xdr:spPr bwMode="auto">
        <a:xfrm flipV="1">
          <a:off x="8058150" y="1571625"/>
          <a:ext cx="240030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s-MX"/>
            <a:t>42</a:t>
          </a:r>
        </a:p>
      </xdr:txBody>
    </xdr:sp>
    <xdr:clientData/>
  </xdr:twoCellAnchor>
  <xdr:twoCellAnchor>
    <xdr:from>
      <xdr:col>17</xdr:col>
      <xdr:colOff>19050</xdr:colOff>
      <xdr:row>10</xdr:row>
      <xdr:rowOff>152400</xdr:rowOff>
    </xdr:from>
    <xdr:to>
      <xdr:col>24</xdr:col>
      <xdr:colOff>0</xdr:colOff>
      <xdr:row>25</xdr:row>
      <xdr:rowOff>0</xdr:rowOff>
    </xdr:to>
    <xdr:sp macro="" textlink="">
      <xdr:nvSpPr>
        <xdr:cNvPr id="205232" name="Line 651"/>
        <xdr:cNvSpPr>
          <a:spLocks noChangeShapeType="1"/>
        </xdr:cNvSpPr>
      </xdr:nvSpPr>
      <xdr:spPr bwMode="auto">
        <a:xfrm flipV="1">
          <a:off x="8058150" y="1562100"/>
          <a:ext cx="283845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13</xdr:row>
      <xdr:rowOff>9525</xdr:rowOff>
    </xdr:from>
    <xdr:to>
      <xdr:col>23</xdr:col>
      <xdr:colOff>419100</xdr:colOff>
      <xdr:row>26</xdr:row>
      <xdr:rowOff>152400</xdr:rowOff>
    </xdr:to>
    <xdr:sp macro="" textlink="">
      <xdr:nvSpPr>
        <xdr:cNvPr id="205233" name="Line 652"/>
        <xdr:cNvSpPr>
          <a:spLocks noChangeShapeType="1"/>
        </xdr:cNvSpPr>
      </xdr:nvSpPr>
      <xdr:spPr bwMode="auto">
        <a:xfrm flipV="1">
          <a:off x="8039100" y="1905000"/>
          <a:ext cx="28289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15</xdr:row>
      <xdr:rowOff>28575</xdr:rowOff>
    </xdr:from>
    <xdr:to>
      <xdr:col>24</xdr:col>
      <xdr:colOff>0</xdr:colOff>
      <xdr:row>28</xdr:row>
      <xdr:rowOff>152400</xdr:rowOff>
    </xdr:to>
    <xdr:sp macro="" textlink="">
      <xdr:nvSpPr>
        <xdr:cNvPr id="205234" name="Line 655"/>
        <xdr:cNvSpPr>
          <a:spLocks noChangeShapeType="1"/>
        </xdr:cNvSpPr>
      </xdr:nvSpPr>
      <xdr:spPr bwMode="auto">
        <a:xfrm flipV="1">
          <a:off x="8039100" y="2247900"/>
          <a:ext cx="2857500" cy="2257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17</xdr:row>
      <xdr:rowOff>28575</xdr:rowOff>
    </xdr:from>
    <xdr:to>
      <xdr:col>24</xdr:col>
      <xdr:colOff>0</xdr:colOff>
      <xdr:row>30</xdr:row>
      <xdr:rowOff>142875</xdr:rowOff>
    </xdr:to>
    <xdr:sp macro="" textlink="">
      <xdr:nvSpPr>
        <xdr:cNvPr id="205235" name="Line 656"/>
        <xdr:cNvSpPr>
          <a:spLocks noChangeShapeType="1"/>
        </xdr:cNvSpPr>
      </xdr:nvSpPr>
      <xdr:spPr bwMode="auto">
        <a:xfrm flipV="1">
          <a:off x="8039100" y="2581275"/>
          <a:ext cx="2857500" cy="223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19</xdr:row>
      <xdr:rowOff>9525</xdr:rowOff>
    </xdr:from>
    <xdr:to>
      <xdr:col>23</xdr:col>
      <xdr:colOff>438150</xdr:colOff>
      <xdr:row>33</xdr:row>
      <xdr:rowOff>0</xdr:rowOff>
    </xdr:to>
    <xdr:sp macro="" textlink="">
      <xdr:nvSpPr>
        <xdr:cNvPr id="205236" name="Line 657"/>
        <xdr:cNvSpPr>
          <a:spLocks noChangeShapeType="1"/>
        </xdr:cNvSpPr>
      </xdr:nvSpPr>
      <xdr:spPr bwMode="auto">
        <a:xfrm flipV="1">
          <a:off x="8067675" y="2905125"/>
          <a:ext cx="2819400" cy="2257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</xdr:colOff>
      <xdr:row>21</xdr:row>
      <xdr:rowOff>28575</xdr:rowOff>
    </xdr:from>
    <xdr:to>
      <xdr:col>23</xdr:col>
      <xdr:colOff>419100</xdr:colOff>
      <xdr:row>35</xdr:row>
      <xdr:rowOff>0</xdr:rowOff>
    </xdr:to>
    <xdr:sp macro="" textlink="">
      <xdr:nvSpPr>
        <xdr:cNvPr id="205237" name="Line 658"/>
        <xdr:cNvSpPr>
          <a:spLocks noChangeShapeType="1"/>
        </xdr:cNvSpPr>
      </xdr:nvSpPr>
      <xdr:spPr bwMode="auto">
        <a:xfrm flipV="1">
          <a:off x="8067675" y="3248025"/>
          <a:ext cx="2800350" cy="223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22</xdr:row>
      <xdr:rowOff>152400</xdr:rowOff>
    </xdr:from>
    <xdr:to>
      <xdr:col>24</xdr:col>
      <xdr:colOff>28575</xdr:colOff>
      <xdr:row>36</xdr:row>
      <xdr:rowOff>133350</xdr:rowOff>
    </xdr:to>
    <xdr:sp macro="" textlink="">
      <xdr:nvSpPr>
        <xdr:cNvPr id="205238" name="Line 659"/>
        <xdr:cNvSpPr>
          <a:spLocks noChangeShapeType="1"/>
        </xdr:cNvSpPr>
      </xdr:nvSpPr>
      <xdr:spPr bwMode="auto">
        <a:xfrm flipV="1">
          <a:off x="8048625" y="3533775"/>
          <a:ext cx="287655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25</xdr:row>
      <xdr:rowOff>28575</xdr:rowOff>
    </xdr:from>
    <xdr:to>
      <xdr:col>23</xdr:col>
      <xdr:colOff>409575</xdr:colOff>
      <xdr:row>37</xdr:row>
      <xdr:rowOff>0</xdr:rowOff>
    </xdr:to>
    <xdr:sp macro="" textlink="">
      <xdr:nvSpPr>
        <xdr:cNvPr id="205239" name="Line 660"/>
        <xdr:cNvSpPr>
          <a:spLocks noChangeShapeType="1"/>
        </xdr:cNvSpPr>
      </xdr:nvSpPr>
      <xdr:spPr bwMode="auto">
        <a:xfrm flipV="1">
          <a:off x="8477250" y="3895725"/>
          <a:ext cx="2381250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27</xdr:row>
      <xdr:rowOff>0</xdr:rowOff>
    </xdr:from>
    <xdr:to>
      <xdr:col>24</xdr:col>
      <xdr:colOff>0</xdr:colOff>
      <xdr:row>36</xdr:row>
      <xdr:rowOff>152400</xdr:rowOff>
    </xdr:to>
    <xdr:sp macro="" textlink="">
      <xdr:nvSpPr>
        <xdr:cNvPr id="205240" name="Line 661"/>
        <xdr:cNvSpPr>
          <a:spLocks noChangeShapeType="1"/>
        </xdr:cNvSpPr>
      </xdr:nvSpPr>
      <xdr:spPr bwMode="auto">
        <a:xfrm flipV="1">
          <a:off x="8858250" y="4191000"/>
          <a:ext cx="20383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390525</xdr:colOff>
      <xdr:row>29</xdr:row>
      <xdr:rowOff>0</xdr:rowOff>
    </xdr:from>
    <xdr:to>
      <xdr:col>24</xdr:col>
      <xdr:colOff>0</xdr:colOff>
      <xdr:row>36</xdr:row>
      <xdr:rowOff>152400</xdr:rowOff>
    </xdr:to>
    <xdr:sp macro="" textlink="">
      <xdr:nvSpPr>
        <xdr:cNvPr id="205241" name="Line 662"/>
        <xdr:cNvSpPr>
          <a:spLocks noChangeShapeType="1"/>
        </xdr:cNvSpPr>
      </xdr:nvSpPr>
      <xdr:spPr bwMode="auto">
        <a:xfrm flipV="1">
          <a:off x="9239250" y="4514850"/>
          <a:ext cx="16573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</xdr:colOff>
      <xdr:row>31</xdr:row>
      <xdr:rowOff>9525</xdr:rowOff>
    </xdr:from>
    <xdr:to>
      <xdr:col>24</xdr:col>
      <xdr:colOff>19050</xdr:colOff>
      <xdr:row>36</xdr:row>
      <xdr:rowOff>142875</xdr:rowOff>
    </xdr:to>
    <xdr:sp macro="" textlink="">
      <xdr:nvSpPr>
        <xdr:cNvPr id="205242" name="Line 663"/>
        <xdr:cNvSpPr>
          <a:spLocks noChangeShapeType="1"/>
        </xdr:cNvSpPr>
      </xdr:nvSpPr>
      <xdr:spPr bwMode="auto">
        <a:xfrm flipV="1">
          <a:off x="9667875" y="4848225"/>
          <a:ext cx="124777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10</xdr:row>
      <xdr:rowOff>152400</xdr:rowOff>
    </xdr:from>
    <xdr:to>
      <xdr:col>13</xdr:col>
      <xdr:colOff>19050</xdr:colOff>
      <xdr:row>19</xdr:row>
      <xdr:rowOff>0</xdr:rowOff>
    </xdr:to>
    <xdr:sp macro="" textlink="">
      <xdr:nvSpPr>
        <xdr:cNvPr id="205243" name="Line 664"/>
        <xdr:cNvSpPr>
          <a:spLocks noChangeShapeType="1"/>
        </xdr:cNvSpPr>
      </xdr:nvSpPr>
      <xdr:spPr bwMode="auto">
        <a:xfrm flipV="1">
          <a:off x="4953000" y="1562100"/>
          <a:ext cx="161925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11</xdr:row>
      <xdr:rowOff>19050</xdr:rowOff>
    </xdr:from>
    <xdr:to>
      <xdr:col>14</xdr:col>
      <xdr:colOff>9525</xdr:colOff>
      <xdr:row>20</xdr:row>
      <xdr:rowOff>152400</xdr:rowOff>
    </xdr:to>
    <xdr:sp macro="" textlink="">
      <xdr:nvSpPr>
        <xdr:cNvPr id="205244" name="Line 665"/>
        <xdr:cNvSpPr>
          <a:spLocks noChangeShapeType="1"/>
        </xdr:cNvSpPr>
      </xdr:nvSpPr>
      <xdr:spPr bwMode="auto">
        <a:xfrm flipV="1">
          <a:off x="4972050" y="1590675"/>
          <a:ext cx="1990725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19049</xdr:colOff>
      <xdr:row>11</xdr:row>
      <xdr:rowOff>47625</xdr:rowOff>
    </xdr:from>
    <xdr:to>
      <xdr:col>15</xdr:col>
      <xdr:colOff>9524</xdr:colOff>
      <xdr:row>23</xdr:row>
      <xdr:rowOff>0</xdr:rowOff>
    </xdr:to>
    <xdr:sp macro="" textlink="">
      <xdr:nvSpPr>
        <xdr:cNvPr id="205245" name="Line 666"/>
        <xdr:cNvSpPr>
          <a:spLocks noChangeShapeType="1"/>
        </xdr:cNvSpPr>
      </xdr:nvSpPr>
      <xdr:spPr bwMode="auto">
        <a:xfrm flipV="1">
          <a:off x="4943474" y="1943100"/>
          <a:ext cx="2390775" cy="192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16</xdr:col>
      <xdr:colOff>0</xdr:colOff>
      <xdr:row>24</xdr:row>
      <xdr:rowOff>142875</xdr:rowOff>
    </xdr:to>
    <xdr:sp macro="" textlink="">
      <xdr:nvSpPr>
        <xdr:cNvPr id="205246" name="Line 667"/>
        <xdr:cNvSpPr>
          <a:spLocks noChangeShapeType="1"/>
        </xdr:cNvSpPr>
      </xdr:nvSpPr>
      <xdr:spPr bwMode="auto">
        <a:xfrm flipV="1">
          <a:off x="4953000" y="1571625"/>
          <a:ext cx="284797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13</xdr:row>
      <xdr:rowOff>9525</xdr:rowOff>
    </xdr:from>
    <xdr:to>
      <xdr:col>15</xdr:col>
      <xdr:colOff>438150</xdr:colOff>
      <xdr:row>26</xdr:row>
      <xdr:rowOff>152400</xdr:rowOff>
    </xdr:to>
    <xdr:sp macro="" textlink="">
      <xdr:nvSpPr>
        <xdr:cNvPr id="205247" name="Line 668"/>
        <xdr:cNvSpPr>
          <a:spLocks noChangeShapeType="1"/>
        </xdr:cNvSpPr>
      </xdr:nvSpPr>
      <xdr:spPr bwMode="auto">
        <a:xfrm flipV="1">
          <a:off x="4953000" y="1905000"/>
          <a:ext cx="2838450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7408</xdr:colOff>
      <xdr:row>14</xdr:row>
      <xdr:rowOff>155575</xdr:rowOff>
    </xdr:from>
    <xdr:to>
      <xdr:col>16</xdr:col>
      <xdr:colOff>7408</xdr:colOff>
      <xdr:row>28</xdr:row>
      <xdr:rowOff>111125</xdr:rowOff>
    </xdr:to>
    <xdr:sp macro="" textlink="">
      <xdr:nvSpPr>
        <xdr:cNvPr id="205248" name="Line 671"/>
        <xdr:cNvSpPr>
          <a:spLocks noChangeShapeType="1"/>
        </xdr:cNvSpPr>
      </xdr:nvSpPr>
      <xdr:spPr bwMode="auto">
        <a:xfrm flipV="1">
          <a:off x="4981575" y="2505075"/>
          <a:ext cx="285750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17</xdr:row>
      <xdr:rowOff>28575</xdr:rowOff>
    </xdr:from>
    <xdr:to>
      <xdr:col>15</xdr:col>
      <xdr:colOff>428625</xdr:colOff>
      <xdr:row>31</xdr:row>
      <xdr:rowOff>9525</xdr:rowOff>
    </xdr:to>
    <xdr:sp macro="" textlink="">
      <xdr:nvSpPr>
        <xdr:cNvPr id="205249" name="Line 672"/>
        <xdr:cNvSpPr>
          <a:spLocks noChangeShapeType="1"/>
        </xdr:cNvSpPr>
      </xdr:nvSpPr>
      <xdr:spPr bwMode="auto">
        <a:xfrm flipV="1">
          <a:off x="4962525" y="2581275"/>
          <a:ext cx="281940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21</xdr:row>
      <xdr:rowOff>0</xdr:rowOff>
    </xdr:from>
    <xdr:to>
      <xdr:col>16</xdr:col>
      <xdr:colOff>19050</xdr:colOff>
      <xdr:row>34</xdr:row>
      <xdr:rowOff>152400</xdr:rowOff>
    </xdr:to>
    <xdr:sp macro="" textlink="">
      <xdr:nvSpPr>
        <xdr:cNvPr id="205250" name="Line 674"/>
        <xdr:cNvSpPr>
          <a:spLocks noChangeShapeType="1"/>
        </xdr:cNvSpPr>
      </xdr:nvSpPr>
      <xdr:spPr bwMode="auto">
        <a:xfrm flipV="1">
          <a:off x="5002742" y="3175000"/>
          <a:ext cx="2847975" cy="2216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15</xdr:col>
      <xdr:colOff>409575</xdr:colOff>
      <xdr:row>36</xdr:row>
      <xdr:rowOff>152400</xdr:rowOff>
    </xdr:to>
    <xdr:sp macro="" textlink="">
      <xdr:nvSpPr>
        <xdr:cNvPr id="205251" name="Line 675"/>
        <xdr:cNvSpPr>
          <a:spLocks noChangeShapeType="1"/>
        </xdr:cNvSpPr>
      </xdr:nvSpPr>
      <xdr:spPr bwMode="auto">
        <a:xfrm flipV="1">
          <a:off x="4953000" y="3543300"/>
          <a:ext cx="2809875" cy="2257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s-MX"/>
            <a:t>0</a:t>
          </a:r>
        </a:p>
      </xdr:txBody>
    </xdr:sp>
    <xdr:clientData/>
  </xdr:twoCellAnchor>
  <xdr:twoCellAnchor>
    <xdr:from>
      <xdr:col>10</xdr:col>
      <xdr:colOff>9525</xdr:colOff>
      <xdr:row>24</xdr:row>
      <xdr:rowOff>142875</xdr:rowOff>
    </xdr:from>
    <xdr:to>
      <xdr:col>16</xdr:col>
      <xdr:colOff>28575</xdr:colOff>
      <xdr:row>37</xdr:row>
      <xdr:rowOff>0</xdr:rowOff>
    </xdr:to>
    <xdr:sp macro="" textlink="">
      <xdr:nvSpPr>
        <xdr:cNvPr id="205252" name="Line 676"/>
        <xdr:cNvSpPr>
          <a:spLocks noChangeShapeType="1"/>
        </xdr:cNvSpPr>
      </xdr:nvSpPr>
      <xdr:spPr bwMode="auto">
        <a:xfrm flipV="1">
          <a:off x="5362575" y="3848100"/>
          <a:ext cx="24669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9525</xdr:rowOff>
    </xdr:from>
    <xdr:to>
      <xdr:col>16</xdr:col>
      <xdr:colOff>9525</xdr:colOff>
      <xdr:row>36</xdr:row>
      <xdr:rowOff>152400</xdr:rowOff>
    </xdr:to>
    <xdr:sp macro="" textlink="">
      <xdr:nvSpPr>
        <xdr:cNvPr id="205253" name="Line 677"/>
        <xdr:cNvSpPr>
          <a:spLocks noChangeShapeType="1"/>
        </xdr:cNvSpPr>
      </xdr:nvSpPr>
      <xdr:spPr bwMode="auto">
        <a:xfrm flipV="1">
          <a:off x="5762625" y="4200525"/>
          <a:ext cx="204787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29</xdr:row>
      <xdr:rowOff>19050</xdr:rowOff>
    </xdr:from>
    <xdr:to>
      <xdr:col>16</xdr:col>
      <xdr:colOff>0</xdr:colOff>
      <xdr:row>37</xdr:row>
      <xdr:rowOff>0</xdr:rowOff>
    </xdr:to>
    <xdr:sp macro="" textlink="">
      <xdr:nvSpPr>
        <xdr:cNvPr id="205254" name="Line 678"/>
        <xdr:cNvSpPr>
          <a:spLocks noChangeShapeType="1"/>
        </xdr:cNvSpPr>
      </xdr:nvSpPr>
      <xdr:spPr bwMode="auto">
        <a:xfrm flipV="1">
          <a:off x="6143625" y="4533900"/>
          <a:ext cx="16573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31</xdr:row>
      <xdr:rowOff>9525</xdr:rowOff>
    </xdr:from>
    <xdr:to>
      <xdr:col>16</xdr:col>
      <xdr:colOff>19050</xdr:colOff>
      <xdr:row>36</xdr:row>
      <xdr:rowOff>142875</xdr:rowOff>
    </xdr:to>
    <xdr:sp macro="" textlink="">
      <xdr:nvSpPr>
        <xdr:cNvPr id="205255" name="Line 679"/>
        <xdr:cNvSpPr>
          <a:spLocks noChangeShapeType="1"/>
        </xdr:cNvSpPr>
      </xdr:nvSpPr>
      <xdr:spPr bwMode="auto">
        <a:xfrm flipV="1">
          <a:off x="6543675" y="5172075"/>
          <a:ext cx="124777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2147455</xdr:colOff>
      <xdr:row>11</xdr:row>
      <xdr:rowOff>2309</xdr:rowOff>
    </xdr:from>
    <xdr:to>
      <xdr:col>3</xdr:col>
      <xdr:colOff>0</xdr:colOff>
      <xdr:row>14</xdr:row>
      <xdr:rowOff>103909</xdr:rowOff>
    </xdr:to>
    <xdr:sp macro="" textlink="">
      <xdr:nvSpPr>
        <xdr:cNvPr id="205256" name="Line 680"/>
        <xdr:cNvSpPr>
          <a:spLocks noChangeShapeType="1"/>
        </xdr:cNvSpPr>
      </xdr:nvSpPr>
      <xdr:spPr bwMode="auto">
        <a:xfrm flipV="1">
          <a:off x="2147455" y="1768764"/>
          <a:ext cx="946727" cy="551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4</xdr:col>
      <xdr:colOff>9525</xdr:colOff>
      <xdr:row>17</xdr:row>
      <xdr:rowOff>9525</xdr:rowOff>
    </xdr:to>
    <xdr:sp macro="" textlink="">
      <xdr:nvSpPr>
        <xdr:cNvPr id="205257" name="Line 681"/>
        <xdr:cNvSpPr>
          <a:spLocks noChangeShapeType="1"/>
        </xdr:cNvSpPr>
      </xdr:nvSpPr>
      <xdr:spPr bwMode="auto">
        <a:xfrm flipV="1">
          <a:off x="1905000" y="1571625"/>
          <a:ext cx="1209675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10</xdr:row>
      <xdr:rowOff>152400</xdr:rowOff>
    </xdr:from>
    <xdr:to>
      <xdr:col>4</xdr:col>
      <xdr:colOff>390525</xdr:colOff>
      <xdr:row>18</xdr:row>
      <xdr:rowOff>161925</xdr:rowOff>
    </xdr:to>
    <xdr:sp macro="" textlink="">
      <xdr:nvSpPr>
        <xdr:cNvPr id="205258" name="Line 682"/>
        <xdr:cNvSpPr>
          <a:spLocks noChangeShapeType="1"/>
        </xdr:cNvSpPr>
      </xdr:nvSpPr>
      <xdr:spPr bwMode="auto">
        <a:xfrm flipV="1">
          <a:off x="1905000" y="1562100"/>
          <a:ext cx="1590675" cy="1314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28575</xdr:rowOff>
    </xdr:from>
    <xdr:to>
      <xdr:col>5</xdr:col>
      <xdr:colOff>390525</xdr:colOff>
      <xdr:row>20</xdr:row>
      <xdr:rowOff>133350</xdr:rowOff>
    </xdr:to>
    <xdr:sp macro="" textlink="">
      <xdr:nvSpPr>
        <xdr:cNvPr id="205259" name="Line 683"/>
        <xdr:cNvSpPr>
          <a:spLocks noChangeShapeType="1"/>
        </xdr:cNvSpPr>
      </xdr:nvSpPr>
      <xdr:spPr bwMode="auto">
        <a:xfrm flipV="1">
          <a:off x="1905000" y="1600200"/>
          <a:ext cx="19907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2147455</xdr:colOff>
      <xdr:row>11</xdr:row>
      <xdr:rowOff>2309</xdr:rowOff>
    </xdr:from>
    <xdr:to>
      <xdr:col>7</xdr:col>
      <xdr:colOff>28575</xdr:colOff>
      <xdr:row>22</xdr:row>
      <xdr:rowOff>138545</xdr:rowOff>
    </xdr:to>
    <xdr:sp macro="" textlink="">
      <xdr:nvSpPr>
        <xdr:cNvPr id="205260" name="Line 684"/>
        <xdr:cNvSpPr>
          <a:spLocks noChangeShapeType="1"/>
        </xdr:cNvSpPr>
      </xdr:nvSpPr>
      <xdr:spPr bwMode="auto">
        <a:xfrm flipV="1">
          <a:off x="2147455" y="1768764"/>
          <a:ext cx="2822575" cy="1821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11</xdr:row>
      <xdr:rowOff>0</xdr:rowOff>
    </xdr:from>
    <xdr:to>
      <xdr:col>8</xdr:col>
      <xdr:colOff>9525</xdr:colOff>
      <xdr:row>24</xdr:row>
      <xdr:rowOff>152400</xdr:rowOff>
    </xdr:to>
    <xdr:sp macro="" textlink="">
      <xdr:nvSpPr>
        <xdr:cNvPr id="205261" name="Line 685"/>
        <xdr:cNvSpPr>
          <a:spLocks noChangeShapeType="1"/>
        </xdr:cNvSpPr>
      </xdr:nvSpPr>
      <xdr:spPr bwMode="auto">
        <a:xfrm flipV="1">
          <a:off x="1924050" y="1571625"/>
          <a:ext cx="280035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</xdr:colOff>
      <xdr:row>12</xdr:row>
      <xdr:rowOff>152399</xdr:rowOff>
    </xdr:from>
    <xdr:to>
      <xdr:col>8</xdr:col>
      <xdr:colOff>28576</xdr:colOff>
      <xdr:row>26</xdr:row>
      <xdr:rowOff>133349</xdr:rowOff>
    </xdr:to>
    <xdr:sp macro="" textlink="">
      <xdr:nvSpPr>
        <xdr:cNvPr id="205262" name="Line 686"/>
        <xdr:cNvSpPr>
          <a:spLocks noChangeShapeType="1"/>
        </xdr:cNvSpPr>
      </xdr:nvSpPr>
      <xdr:spPr bwMode="auto">
        <a:xfrm flipV="1">
          <a:off x="1905001" y="2209799"/>
          <a:ext cx="2838450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</xdr:row>
      <xdr:rowOff>9524</xdr:rowOff>
    </xdr:from>
    <xdr:to>
      <xdr:col>8</xdr:col>
      <xdr:colOff>19050</xdr:colOff>
      <xdr:row>29</xdr:row>
      <xdr:rowOff>9524</xdr:rowOff>
    </xdr:to>
    <xdr:sp macro="" textlink="">
      <xdr:nvSpPr>
        <xdr:cNvPr id="205263" name="Line 687"/>
        <xdr:cNvSpPr>
          <a:spLocks noChangeShapeType="1"/>
        </xdr:cNvSpPr>
      </xdr:nvSpPr>
      <xdr:spPr bwMode="auto">
        <a:xfrm flipV="1">
          <a:off x="1905000" y="2552699"/>
          <a:ext cx="2828925" cy="229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17</xdr:row>
      <xdr:rowOff>28575</xdr:rowOff>
    </xdr:from>
    <xdr:to>
      <xdr:col>7</xdr:col>
      <xdr:colOff>381000</xdr:colOff>
      <xdr:row>30</xdr:row>
      <xdr:rowOff>123825</xdr:rowOff>
    </xdr:to>
    <xdr:sp macro="" textlink="">
      <xdr:nvSpPr>
        <xdr:cNvPr id="205264" name="Line 690"/>
        <xdr:cNvSpPr>
          <a:spLocks noChangeShapeType="1"/>
        </xdr:cNvSpPr>
      </xdr:nvSpPr>
      <xdr:spPr bwMode="auto">
        <a:xfrm flipV="1">
          <a:off x="1933575" y="2581275"/>
          <a:ext cx="2752725" cy="2219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9525</xdr:rowOff>
    </xdr:from>
    <xdr:to>
      <xdr:col>7</xdr:col>
      <xdr:colOff>390525</xdr:colOff>
      <xdr:row>32</xdr:row>
      <xdr:rowOff>152400</xdr:rowOff>
    </xdr:to>
    <xdr:sp macro="" textlink="">
      <xdr:nvSpPr>
        <xdr:cNvPr id="205265" name="Line 691"/>
        <xdr:cNvSpPr>
          <a:spLocks noChangeShapeType="1"/>
        </xdr:cNvSpPr>
      </xdr:nvSpPr>
      <xdr:spPr bwMode="auto">
        <a:xfrm flipV="1">
          <a:off x="1924050" y="2905125"/>
          <a:ext cx="2771775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46182</xdr:colOff>
      <xdr:row>23</xdr:row>
      <xdr:rowOff>0</xdr:rowOff>
    </xdr:from>
    <xdr:to>
      <xdr:col>7</xdr:col>
      <xdr:colOff>438728</xdr:colOff>
      <xdr:row>36</xdr:row>
      <xdr:rowOff>115454</xdr:rowOff>
    </xdr:to>
    <xdr:sp macro="" textlink="">
      <xdr:nvSpPr>
        <xdr:cNvPr id="205267" name="Line 693"/>
        <xdr:cNvSpPr>
          <a:spLocks noChangeShapeType="1"/>
        </xdr:cNvSpPr>
      </xdr:nvSpPr>
      <xdr:spPr bwMode="auto">
        <a:xfrm flipV="1">
          <a:off x="2216727" y="3602182"/>
          <a:ext cx="3163456" cy="20666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390525</xdr:colOff>
      <xdr:row>25</xdr:row>
      <xdr:rowOff>0</xdr:rowOff>
    </xdr:from>
    <xdr:to>
      <xdr:col>8</xdr:col>
      <xdr:colOff>0</xdr:colOff>
      <xdr:row>36</xdr:row>
      <xdr:rowOff>142875</xdr:rowOff>
    </xdr:to>
    <xdr:sp macro="" textlink="">
      <xdr:nvSpPr>
        <xdr:cNvPr id="205268" name="Line 694"/>
        <xdr:cNvSpPr>
          <a:spLocks noChangeShapeType="1"/>
        </xdr:cNvSpPr>
      </xdr:nvSpPr>
      <xdr:spPr bwMode="auto">
        <a:xfrm flipV="1">
          <a:off x="2295525" y="3867150"/>
          <a:ext cx="2419350" cy="192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27</xdr:row>
      <xdr:rowOff>9525</xdr:rowOff>
    </xdr:from>
    <xdr:to>
      <xdr:col>8</xdr:col>
      <xdr:colOff>0</xdr:colOff>
      <xdr:row>36</xdr:row>
      <xdr:rowOff>142875</xdr:rowOff>
    </xdr:to>
    <xdr:sp macro="" textlink="">
      <xdr:nvSpPr>
        <xdr:cNvPr id="205269" name="Line 695"/>
        <xdr:cNvSpPr>
          <a:spLocks noChangeShapeType="1"/>
        </xdr:cNvSpPr>
      </xdr:nvSpPr>
      <xdr:spPr bwMode="auto">
        <a:xfrm flipV="1">
          <a:off x="2714625" y="4200525"/>
          <a:ext cx="200025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381000</xdr:colOff>
      <xdr:row>31</xdr:row>
      <xdr:rowOff>0</xdr:rowOff>
    </xdr:from>
    <xdr:to>
      <xdr:col>8</xdr:col>
      <xdr:colOff>9525</xdr:colOff>
      <xdr:row>36</xdr:row>
      <xdr:rowOff>142875</xdr:rowOff>
    </xdr:to>
    <xdr:sp macro="" textlink="">
      <xdr:nvSpPr>
        <xdr:cNvPr id="205270" name="Line 703"/>
        <xdr:cNvSpPr>
          <a:spLocks noChangeShapeType="1"/>
        </xdr:cNvSpPr>
      </xdr:nvSpPr>
      <xdr:spPr bwMode="auto">
        <a:xfrm flipV="1">
          <a:off x="3486150" y="4838700"/>
          <a:ext cx="123825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s-MX"/>
            <a:t>0</a:t>
          </a:r>
        </a:p>
      </xdr:txBody>
    </xdr:sp>
    <xdr:clientData/>
  </xdr:twoCellAnchor>
  <xdr:twoCellAnchor>
    <xdr:from>
      <xdr:col>5</xdr:col>
      <xdr:colOff>371475</xdr:colOff>
      <xdr:row>33</xdr:row>
      <xdr:rowOff>9525</xdr:rowOff>
    </xdr:from>
    <xdr:to>
      <xdr:col>7</xdr:col>
      <xdr:colOff>400050</xdr:colOff>
      <xdr:row>37</xdr:row>
      <xdr:rowOff>0</xdr:rowOff>
    </xdr:to>
    <xdr:sp macro="" textlink="">
      <xdr:nvSpPr>
        <xdr:cNvPr id="205271" name="Line 704"/>
        <xdr:cNvSpPr>
          <a:spLocks noChangeShapeType="1"/>
        </xdr:cNvSpPr>
      </xdr:nvSpPr>
      <xdr:spPr bwMode="auto">
        <a:xfrm flipV="1">
          <a:off x="3876675" y="5172075"/>
          <a:ext cx="8286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381000</xdr:colOff>
      <xdr:row>11</xdr:row>
      <xdr:rowOff>9525</xdr:rowOff>
    </xdr:from>
    <xdr:to>
      <xdr:col>19</xdr:col>
      <xdr:colOff>0</xdr:colOff>
      <xdr:row>14</xdr:row>
      <xdr:rowOff>133350</xdr:rowOff>
    </xdr:to>
    <xdr:sp macro="" textlink="">
      <xdr:nvSpPr>
        <xdr:cNvPr id="205272" name="Line 705"/>
        <xdr:cNvSpPr>
          <a:spLocks noChangeShapeType="1"/>
        </xdr:cNvSpPr>
      </xdr:nvSpPr>
      <xdr:spPr bwMode="auto">
        <a:xfrm flipV="1">
          <a:off x="8039100" y="1581150"/>
          <a:ext cx="8096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390525</xdr:colOff>
      <xdr:row>12</xdr:row>
      <xdr:rowOff>123825</xdr:rowOff>
    </xdr:to>
    <xdr:sp macro="" textlink="">
      <xdr:nvSpPr>
        <xdr:cNvPr id="205273" name="Line 706"/>
        <xdr:cNvSpPr>
          <a:spLocks noChangeShapeType="1"/>
        </xdr:cNvSpPr>
      </xdr:nvSpPr>
      <xdr:spPr bwMode="auto">
        <a:xfrm flipV="1">
          <a:off x="8039100" y="1571625"/>
          <a:ext cx="390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9</xdr:col>
      <xdr:colOff>28575</xdr:colOff>
      <xdr:row>18</xdr:row>
      <xdr:rowOff>161925</xdr:rowOff>
    </xdr:from>
    <xdr:to>
      <xdr:col>16</xdr:col>
      <xdr:colOff>19050</xdr:colOff>
      <xdr:row>33</xdr:row>
      <xdr:rowOff>0</xdr:rowOff>
    </xdr:to>
    <xdr:sp macro="" textlink="">
      <xdr:nvSpPr>
        <xdr:cNvPr id="205275" name="Line 708"/>
        <xdr:cNvSpPr>
          <a:spLocks noChangeShapeType="1"/>
        </xdr:cNvSpPr>
      </xdr:nvSpPr>
      <xdr:spPr bwMode="auto">
        <a:xfrm flipV="1">
          <a:off x="4981575" y="2876550"/>
          <a:ext cx="283845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</xdr:colOff>
      <xdr:row>35</xdr:row>
      <xdr:rowOff>28575</xdr:rowOff>
    </xdr:from>
    <xdr:to>
      <xdr:col>15</xdr:col>
      <xdr:colOff>428625</xdr:colOff>
      <xdr:row>36</xdr:row>
      <xdr:rowOff>152400</xdr:rowOff>
    </xdr:to>
    <xdr:sp macro="" textlink="">
      <xdr:nvSpPr>
        <xdr:cNvPr id="205276" name="Line 710"/>
        <xdr:cNvSpPr>
          <a:spLocks noChangeShapeType="1"/>
        </xdr:cNvSpPr>
      </xdr:nvSpPr>
      <xdr:spPr bwMode="auto">
        <a:xfrm flipV="1">
          <a:off x="7372350" y="5514975"/>
          <a:ext cx="4095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19050</xdr:colOff>
      <xdr:row>12</xdr:row>
      <xdr:rowOff>133350</xdr:rowOff>
    </xdr:to>
    <xdr:sp macro="" textlink="">
      <xdr:nvSpPr>
        <xdr:cNvPr id="205277" name="Line 713"/>
        <xdr:cNvSpPr>
          <a:spLocks noChangeShapeType="1"/>
        </xdr:cNvSpPr>
      </xdr:nvSpPr>
      <xdr:spPr bwMode="auto">
        <a:xfrm flipV="1">
          <a:off x="4953000" y="1571625"/>
          <a:ext cx="4191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35</xdr:row>
      <xdr:rowOff>28575</xdr:rowOff>
    </xdr:from>
    <xdr:to>
      <xdr:col>7</xdr:col>
      <xdr:colOff>428625</xdr:colOff>
      <xdr:row>36</xdr:row>
      <xdr:rowOff>152400</xdr:rowOff>
    </xdr:to>
    <xdr:sp macro="" textlink="">
      <xdr:nvSpPr>
        <xdr:cNvPr id="205279" name="Line 779"/>
        <xdr:cNvSpPr>
          <a:spLocks noChangeShapeType="1"/>
        </xdr:cNvSpPr>
      </xdr:nvSpPr>
      <xdr:spPr bwMode="auto">
        <a:xfrm flipV="1">
          <a:off x="4324350" y="5514975"/>
          <a:ext cx="390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19050</xdr:rowOff>
    </xdr:from>
    <xdr:to>
      <xdr:col>26</xdr:col>
      <xdr:colOff>0</xdr:colOff>
      <xdr:row>16</xdr:row>
      <xdr:rowOff>142875</xdr:rowOff>
    </xdr:to>
    <xdr:sp macro="" textlink="">
      <xdr:nvSpPr>
        <xdr:cNvPr id="205284" name="Line 819"/>
        <xdr:cNvSpPr>
          <a:spLocks noChangeShapeType="1"/>
        </xdr:cNvSpPr>
      </xdr:nvSpPr>
      <xdr:spPr bwMode="auto">
        <a:xfrm flipV="1">
          <a:off x="11197167" y="2209800"/>
          <a:ext cx="444500" cy="2931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19050</xdr:rowOff>
    </xdr:to>
    <xdr:sp macro="" textlink="">
      <xdr:nvSpPr>
        <xdr:cNvPr id="205285" name="Line 820"/>
        <xdr:cNvSpPr>
          <a:spLocks noChangeShapeType="1"/>
        </xdr:cNvSpPr>
      </xdr:nvSpPr>
      <xdr:spPr bwMode="auto">
        <a:xfrm flipV="1">
          <a:off x="11153775" y="2895600"/>
          <a:ext cx="447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19051</xdr:colOff>
      <xdr:row>21</xdr:row>
      <xdr:rowOff>9525</xdr:rowOff>
    </xdr:from>
    <xdr:to>
      <xdr:col>26</xdr:col>
      <xdr:colOff>1</xdr:colOff>
      <xdr:row>22</xdr:row>
      <xdr:rowOff>152400</xdr:rowOff>
    </xdr:to>
    <xdr:sp macro="" textlink="">
      <xdr:nvSpPr>
        <xdr:cNvPr id="205286" name="Line 821"/>
        <xdr:cNvSpPr>
          <a:spLocks noChangeShapeType="1"/>
        </xdr:cNvSpPr>
      </xdr:nvSpPr>
      <xdr:spPr bwMode="auto">
        <a:xfrm flipV="1">
          <a:off x="11087101" y="3552825"/>
          <a:ext cx="5143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19049</xdr:colOff>
      <xdr:row>17</xdr:row>
      <xdr:rowOff>9525</xdr:rowOff>
    </xdr:from>
    <xdr:to>
      <xdr:col>25</xdr:col>
      <xdr:colOff>523874</xdr:colOff>
      <xdr:row>18</xdr:row>
      <xdr:rowOff>171450</xdr:rowOff>
    </xdr:to>
    <xdr:sp macro="" textlink="">
      <xdr:nvSpPr>
        <xdr:cNvPr id="205288" name="Line 826"/>
        <xdr:cNvSpPr>
          <a:spLocks noChangeShapeType="1"/>
        </xdr:cNvSpPr>
      </xdr:nvSpPr>
      <xdr:spPr bwMode="auto">
        <a:xfrm flipV="1">
          <a:off x="11087099" y="28860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35</xdr:row>
      <xdr:rowOff>19050</xdr:rowOff>
    </xdr:from>
    <xdr:to>
      <xdr:col>25</xdr:col>
      <xdr:colOff>523875</xdr:colOff>
      <xdr:row>37</xdr:row>
      <xdr:rowOff>19050</xdr:rowOff>
    </xdr:to>
    <xdr:sp macro="" textlink="">
      <xdr:nvSpPr>
        <xdr:cNvPr id="205289" name="Line 827"/>
        <xdr:cNvSpPr>
          <a:spLocks noChangeShapeType="1"/>
        </xdr:cNvSpPr>
      </xdr:nvSpPr>
      <xdr:spPr bwMode="auto">
        <a:xfrm flipV="1">
          <a:off x="11068050" y="5829300"/>
          <a:ext cx="5238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32</xdr:row>
      <xdr:rowOff>152400</xdr:rowOff>
    </xdr:from>
    <xdr:to>
      <xdr:col>26</xdr:col>
      <xdr:colOff>0</xdr:colOff>
      <xdr:row>35</xdr:row>
      <xdr:rowOff>9525</xdr:rowOff>
    </xdr:to>
    <xdr:sp macro="" textlink="">
      <xdr:nvSpPr>
        <xdr:cNvPr id="205290" name="Line 829"/>
        <xdr:cNvSpPr>
          <a:spLocks noChangeShapeType="1"/>
        </xdr:cNvSpPr>
      </xdr:nvSpPr>
      <xdr:spPr bwMode="auto">
        <a:xfrm flipV="1">
          <a:off x="11153775" y="5153025"/>
          <a:ext cx="447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19050</xdr:colOff>
      <xdr:row>35</xdr:row>
      <xdr:rowOff>28575</xdr:rowOff>
    </xdr:from>
    <xdr:to>
      <xdr:col>23</xdr:col>
      <xdr:colOff>428625</xdr:colOff>
      <xdr:row>36</xdr:row>
      <xdr:rowOff>152400</xdr:rowOff>
    </xdr:to>
    <xdr:sp macro="" textlink="">
      <xdr:nvSpPr>
        <xdr:cNvPr id="205291" name="Line 854"/>
        <xdr:cNvSpPr>
          <a:spLocks noChangeShapeType="1"/>
        </xdr:cNvSpPr>
      </xdr:nvSpPr>
      <xdr:spPr bwMode="auto">
        <a:xfrm flipV="1">
          <a:off x="10467975" y="5514975"/>
          <a:ext cx="4095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23</xdr:row>
      <xdr:rowOff>19050</xdr:rowOff>
    </xdr:from>
    <xdr:to>
      <xdr:col>26</xdr:col>
      <xdr:colOff>0</xdr:colOff>
      <xdr:row>24</xdr:row>
      <xdr:rowOff>142875</xdr:rowOff>
    </xdr:to>
    <xdr:sp macro="" textlink="">
      <xdr:nvSpPr>
        <xdr:cNvPr id="205298" name="Line 869"/>
        <xdr:cNvSpPr>
          <a:spLocks noChangeShapeType="1"/>
        </xdr:cNvSpPr>
      </xdr:nvSpPr>
      <xdr:spPr bwMode="auto">
        <a:xfrm flipV="1">
          <a:off x="11153775" y="3562350"/>
          <a:ext cx="4476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8</xdr:row>
      <xdr:rowOff>152400</xdr:rowOff>
    </xdr:from>
    <xdr:to>
      <xdr:col>46</xdr:col>
      <xdr:colOff>0</xdr:colOff>
      <xdr:row>10</xdr:row>
      <xdr:rowOff>152400</xdr:rowOff>
    </xdr:to>
    <xdr:sp macro="" textlink="">
      <xdr:nvSpPr>
        <xdr:cNvPr id="118" name="Line 593"/>
        <xdr:cNvSpPr>
          <a:spLocks noChangeShapeType="1"/>
        </xdr:cNvSpPr>
      </xdr:nvSpPr>
      <xdr:spPr bwMode="auto">
        <a:xfrm flipV="1">
          <a:off x="11197167" y="2829983"/>
          <a:ext cx="0" cy="3386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8</xdr:row>
      <xdr:rowOff>152400</xdr:rowOff>
    </xdr:from>
    <xdr:to>
      <xdr:col>46</xdr:col>
      <xdr:colOff>0</xdr:colOff>
      <xdr:row>10</xdr:row>
      <xdr:rowOff>152400</xdr:rowOff>
    </xdr:to>
    <xdr:sp macro="" textlink="">
      <xdr:nvSpPr>
        <xdr:cNvPr id="119" name="Line 615"/>
        <xdr:cNvSpPr>
          <a:spLocks noChangeShapeType="1"/>
        </xdr:cNvSpPr>
      </xdr:nvSpPr>
      <xdr:spPr bwMode="auto">
        <a:xfrm flipV="1">
          <a:off x="11197167" y="2829983"/>
          <a:ext cx="0" cy="3386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9</xdr:row>
      <xdr:rowOff>0</xdr:rowOff>
    </xdr:from>
    <xdr:to>
      <xdr:col>47</xdr:col>
      <xdr:colOff>0</xdr:colOff>
      <xdr:row>11</xdr:row>
      <xdr:rowOff>19050</xdr:rowOff>
    </xdr:to>
    <xdr:sp macro="" textlink="">
      <xdr:nvSpPr>
        <xdr:cNvPr id="120" name="Line 636"/>
        <xdr:cNvSpPr>
          <a:spLocks noChangeShapeType="1"/>
        </xdr:cNvSpPr>
      </xdr:nvSpPr>
      <xdr:spPr bwMode="auto">
        <a:xfrm flipV="1">
          <a:off x="11197167" y="2857500"/>
          <a:ext cx="444500" cy="33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0</xdr:colOff>
      <xdr:row>9</xdr:row>
      <xdr:rowOff>0</xdr:rowOff>
    </xdr:from>
    <xdr:to>
      <xdr:col>47</xdr:col>
      <xdr:colOff>0</xdr:colOff>
      <xdr:row>11</xdr:row>
      <xdr:rowOff>19050</xdr:rowOff>
    </xdr:to>
    <xdr:sp macro="" textlink="">
      <xdr:nvSpPr>
        <xdr:cNvPr id="121" name="Line 820"/>
        <xdr:cNvSpPr>
          <a:spLocks noChangeShapeType="1"/>
        </xdr:cNvSpPr>
      </xdr:nvSpPr>
      <xdr:spPr bwMode="auto">
        <a:xfrm flipV="1">
          <a:off x="11197167" y="2857500"/>
          <a:ext cx="444500" cy="33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20</xdr:row>
      <xdr:rowOff>152400</xdr:rowOff>
    </xdr:from>
    <xdr:to>
      <xdr:col>25</xdr:col>
      <xdr:colOff>0</xdr:colOff>
      <xdr:row>21</xdr:row>
      <xdr:rowOff>0</xdr:rowOff>
    </xdr:to>
    <xdr:sp macro="" textlink="">
      <xdr:nvSpPr>
        <xdr:cNvPr id="123" name="Line 597"/>
        <xdr:cNvSpPr>
          <a:spLocks noChangeShapeType="1"/>
        </xdr:cNvSpPr>
      </xdr:nvSpPr>
      <xdr:spPr bwMode="auto">
        <a:xfrm flipV="1">
          <a:off x="11197167" y="412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20</xdr:row>
      <xdr:rowOff>152400</xdr:rowOff>
    </xdr:from>
    <xdr:to>
      <xdr:col>25</xdr:col>
      <xdr:colOff>0</xdr:colOff>
      <xdr:row>21</xdr:row>
      <xdr:rowOff>0</xdr:rowOff>
    </xdr:to>
    <xdr:sp macro="" textlink="">
      <xdr:nvSpPr>
        <xdr:cNvPr id="125" name="Line 619"/>
        <xdr:cNvSpPr>
          <a:spLocks noChangeShapeType="1"/>
        </xdr:cNvSpPr>
      </xdr:nvSpPr>
      <xdr:spPr bwMode="auto">
        <a:xfrm flipV="1">
          <a:off x="11197167" y="412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14</xdr:row>
      <xdr:rowOff>114300</xdr:rowOff>
    </xdr:from>
    <xdr:to>
      <xdr:col>55</xdr:col>
      <xdr:colOff>0</xdr:colOff>
      <xdr:row>16</xdr:row>
      <xdr:rowOff>133350</xdr:rowOff>
    </xdr:to>
    <xdr:sp macro="" textlink="">
      <xdr:nvSpPr>
        <xdr:cNvPr id="141" name="Line 601"/>
        <xdr:cNvSpPr>
          <a:spLocks noChangeShapeType="1"/>
        </xdr:cNvSpPr>
      </xdr:nvSpPr>
      <xdr:spPr bwMode="auto">
        <a:xfrm flipV="1">
          <a:off x="11197167" y="4718050"/>
          <a:ext cx="0" cy="33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14</xdr:row>
      <xdr:rowOff>114300</xdr:rowOff>
    </xdr:from>
    <xdr:to>
      <xdr:col>55</xdr:col>
      <xdr:colOff>0</xdr:colOff>
      <xdr:row>16</xdr:row>
      <xdr:rowOff>133350</xdr:rowOff>
    </xdr:to>
    <xdr:sp macro="" textlink="">
      <xdr:nvSpPr>
        <xdr:cNvPr id="142" name="Line 623"/>
        <xdr:cNvSpPr>
          <a:spLocks noChangeShapeType="1"/>
        </xdr:cNvSpPr>
      </xdr:nvSpPr>
      <xdr:spPr bwMode="auto">
        <a:xfrm flipV="1">
          <a:off x="11197167" y="4718050"/>
          <a:ext cx="0" cy="33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238125</xdr:colOff>
      <xdr:row>15</xdr:row>
      <xdr:rowOff>28575</xdr:rowOff>
    </xdr:from>
    <xdr:to>
      <xdr:col>56</xdr:col>
      <xdr:colOff>0</xdr:colOff>
      <xdr:row>17</xdr:row>
      <xdr:rowOff>0</xdr:rowOff>
    </xdr:to>
    <xdr:sp macro="" textlink="">
      <xdr:nvSpPr>
        <xdr:cNvPr id="143" name="Line 742"/>
        <xdr:cNvSpPr>
          <a:spLocks noChangeShapeType="1"/>
        </xdr:cNvSpPr>
      </xdr:nvSpPr>
      <xdr:spPr bwMode="auto">
        <a:xfrm flipV="1">
          <a:off x="11181292" y="4791075"/>
          <a:ext cx="4603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30</xdr:row>
      <xdr:rowOff>152400</xdr:rowOff>
    </xdr:from>
    <xdr:to>
      <xdr:col>26</xdr:col>
      <xdr:colOff>0</xdr:colOff>
      <xdr:row>33</xdr:row>
      <xdr:rowOff>9525</xdr:rowOff>
    </xdr:to>
    <xdr:sp macro="" textlink="">
      <xdr:nvSpPr>
        <xdr:cNvPr id="146" name="Line 643"/>
        <xdr:cNvSpPr>
          <a:spLocks noChangeShapeType="1"/>
        </xdr:cNvSpPr>
      </xdr:nvSpPr>
      <xdr:spPr bwMode="auto">
        <a:xfrm flipV="1">
          <a:off x="11197167" y="4438650"/>
          <a:ext cx="4445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742950</xdr:colOff>
      <xdr:row>1</xdr:row>
      <xdr:rowOff>0</xdr:rowOff>
    </xdr:from>
    <xdr:to>
      <xdr:col>25</xdr:col>
      <xdr:colOff>247650</xdr:colOff>
      <xdr:row>20</xdr:row>
      <xdr:rowOff>0</xdr:rowOff>
    </xdr:to>
    <xdr:graphicFrame macro="">
      <xdr:nvGraphicFramePr>
        <xdr:cNvPr id="2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0</xdr:row>
      <xdr:rowOff>152400</xdr:rowOff>
    </xdr:from>
    <xdr:to>
      <xdr:col>11</xdr:col>
      <xdr:colOff>28575</xdr:colOff>
      <xdr:row>20</xdr:row>
      <xdr:rowOff>123825</xdr:rowOff>
    </xdr:to>
    <xdr:graphicFrame macro="">
      <xdr:nvGraphicFramePr>
        <xdr:cNvPr id="2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447675</xdr:colOff>
      <xdr:row>28</xdr:row>
      <xdr:rowOff>66675</xdr:rowOff>
    </xdr:from>
    <xdr:to>
      <xdr:col>10</xdr:col>
      <xdr:colOff>323850</xdr:colOff>
      <xdr:row>52</xdr:row>
      <xdr:rowOff>123825</xdr:rowOff>
    </xdr:to>
    <xdr:graphicFrame macro="">
      <xdr:nvGraphicFramePr>
        <xdr:cNvPr id="212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19050</xdr:colOff>
      <xdr:row>42</xdr:row>
      <xdr:rowOff>28575</xdr:rowOff>
    </xdr:from>
    <xdr:to>
      <xdr:col>17</xdr:col>
      <xdr:colOff>428625</xdr:colOff>
      <xdr:row>43</xdr:row>
      <xdr:rowOff>152400</xdr:rowOff>
    </xdr:to>
    <xdr:sp macro="" textlink="">
      <xdr:nvSpPr>
        <xdr:cNvPr id="18" name="Line 854"/>
        <xdr:cNvSpPr>
          <a:spLocks noChangeShapeType="1"/>
        </xdr:cNvSpPr>
      </xdr:nvSpPr>
      <xdr:spPr bwMode="auto">
        <a:xfrm flipV="1">
          <a:off x="10467975" y="5838825"/>
          <a:ext cx="40957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</cdr:x>
      <cdr:y>0.02548</cdr:y>
    </cdr:from>
    <cdr:to>
      <cdr:x>0.96591</cdr:x>
      <cdr:y>0.08917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0" y="76200"/>
          <a:ext cx="4006991" cy="1905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0.2204</cdr:x>
      <cdr:y>0.04748</cdr:y>
    </cdr:from>
    <cdr:to>
      <cdr:x>0.7796</cdr:x>
      <cdr:y>0.18694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52525" y="152400"/>
          <a:ext cx="292417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0.28233</cdr:x>
      <cdr:y>0.03858</cdr:y>
    </cdr:from>
    <cdr:to>
      <cdr:x>0.80692</cdr:x>
      <cdr:y>0.21662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476375" y="123826"/>
          <a:ext cx="2743199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0.03503</cdr:x>
      <cdr:y>0.05341</cdr:y>
    </cdr:from>
    <cdr:to>
      <cdr:x>0.97548</cdr:x>
      <cdr:y>0.23442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90501" y="171442"/>
          <a:ext cx="5114916" cy="581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latin typeface="+mn-lt"/>
              <a:ea typeface="+mn-ea"/>
              <a:cs typeface="+mn-cs"/>
            </a:rPr>
            <a:t> ESCUELA SECUNDARIA GENERAL No. 59</a:t>
          </a:r>
          <a:r>
            <a:rPr lang="es-MX" sz="1100" b="1" baseline="0">
              <a:latin typeface="+mn-lt"/>
              <a:ea typeface="+mn-ea"/>
              <a:cs typeface="+mn-cs"/>
            </a:rPr>
            <a:t>  </a:t>
          </a:r>
          <a:r>
            <a:rPr lang="es-MX" sz="1100" b="1">
              <a:latin typeface="+mn-lt"/>
              <a:ea typeface="+mn-ea"/>
              <a:cs typeface="+mn-cs"/>
            </a:rPr>
            <a:t>“RENÉ CASSÍN”</a:t>
          </a:r>
          <a:r>
            <a:rPr lang="es-MX" sz="1100" b="1" baseline="0">
              <a:latin typeface="+mn-lt"/>
              <a:ea typeface="+mn-ea"/>
              <a:cs typeface="+mn-cs"/>
            </a:rPr>
            <a:t> </a:t>
          </a:r>
          <a:r>
            <a:rPr lang="es-MX" sz="1100" b="1">
              <a:latin typeface="+mn-lt"/>
              <a:ea typeface="+mn-ea"/>
              <a:cs typeface="+mn-cs"/>
            </a:rPr>
            <a:t>TURNO MATUTINO</a:t>
          </a:r>
          <a:endParaRPr lang="es-MX" sz="1100">
            <a:latin typeface="+mn-lt"/>
            <a:ea typeface="+mn-ea"/>
            <a:cs typeface="+mn-cs"/>
          </a:endParaRPr>
        </a:p>
        <a:p xmlns:a="http://schemas.openxmlformats.org/drawingml/2006/main">
          <a:endParaRPr lang="es-MX" sz="1100"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GRAFICA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DE </a:t>
          </a:r>
          <a:r>
            <a:rPr lang="es-MX" sz="1100" b="1">
              <a:latin typeface="Arial" pitchFamily="34" charset="0"/>
              <a:cs typeface="Arial" pitchFamily="34" charset="0"/>
            </a:rPr>
            <a:t>PROMEDIOS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POR ASIGNATURA SEGUNDO GRADO</a:t>
          </a:r>
        </a:p>
        <a:p xmlns:a="http://schemas.openxmlformats.org/drawingml/2006/main">
          <a:pPr algn="ctr"/>
          <a:r>
            <a:rPr lang="es-MX" sz="1100" b="1" baseline="0">
              <a:latin typeface="Arial" pitchFamily="34" charset="0"/>
              <a:cs typeface="Arial" pitchFamily="34" charset="0"/>
            </a:rPr>
            <a:t>TERCER BIMESTRE</a:t>
          </a:r>
          <a:endParaRPr lang="es-MX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0.39274</cdr:x>
      <cdr:y>0.94427</cdr:y>
    </cdr:from>
    <cdr:to>
      <cdr:x>0.57265</cdr:x>
      <cdr:y>0.98371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3179" y="3429972"/>
          <a:ext cx="939055" cy="143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MX" sz="925" b="1" i="0" strike="noStrike">
              <a:solidFill>
                <a:srgbClr val="000000"/>
              </a:solidFill>
              <a:latin typeface="Calibri"/>
            </a:rPr>
            <a:t>MATERIA</a:t>
          </a:r>
        </a:p>
      </cdr:txBody>
    </cdr:sp>
  </cdr:relSizeAnchor>
  <cdr:relSizeAnchor xmlns:cdr="http://schemas.openxmlformats.org/drawingml/2006/chartDrawing">
    <cdr:from>
      <cdr:x>0.06581</cdr:x>
      <cdr:y>0.01312</cdr:y>
    </cdr:from>
    <cdr:to>
      <cdr:x>0.90676</cdr:x>
      <cdr:y>0.24211</cdr:y>
    </cdr:to>
    <cdr:sp macro="" textlink="">
      <cdr:nvSpPr>
        <cdr:cNvPr id="79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82" y="47488"/>
          <a:ext cx="4381496" cy="8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GRAFICA DE PROMEDIOS</a:t>
          </a:r>
          <a:r>
            <a:rPr lang="es-MX" sz="11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POR ASIGNATURA </a:t>
          </a:r>
          <a:r>
            <a:rPr lang="es-MX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TERCER GRADO</a:t>
          </a:r>
        </a:p>
        <a:p xmlns:a="http://schemas.openxmlformats.org/drawingml/2006/main">
          <a:pPr algn="ctr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TERCER BIMESTRE</a:t>
          </a:r>
        </a:p>
      </cdr:txBody>
    </cdr:sp>
  </cdr:relSizeAnchor>
  <cdr:relSizeAnchor xmlns:cdr="http://schemas.openxmlformats.org/drawingml/2006/chartDrawing">
    <cdr:from>
      <cdr:x>0.06216</cdr:x>
      <cdr:y>0.00526</cdr:y>
    </cdr:from>
    <cdr:to>
      <cdr:x>0.93858</cdr:x>
      <cdr:y>0.07095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23850" y="19050"/>
          <a:ext cx="4566300" cy="23776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130969</xdr:colOff>
      <xdr:row>14</xdr:row>
      <xdr:rowOff>45244</xdr:rowOff>
    </xdr:from>
    <xdr:to>
      <xdr:col>29</xdr:col>
      <xdr:colOff>569119</xdr:colOff>
      <xdr:row>46</xdr:row>
      <xdr:rowOff>102394</xdr:rowOff>
    </xdr:to>
    <xdr:graphicFrame macro="">
      <xdr:nvGraphicFramePr>
        <xdr:cNvPr id="310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0.4958</cdr:x>
      <cdr:y>0.5</cdr:y>
    </cdr:from>
    <cdr:to>
      <cdr:x>0.51855</cdr:x>
      <cdr:y>0.54885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7837" y="2633754"/>
          <a:ext cx="199358" cy="25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0.4958</cdr:x>
      <cdr:y>0.5</cdr:y>
    </cdr:from>
    <cdr:to>
      <cdr:x>0.51855</cdr:x>
      <cdr:y>0.54885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7837" y="2633754"/>
          <a:ext cx="199358" cy="25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0.4958</cdr:x>
      <cdr:y>0.5</cdr:y>
    </cdr:from>
    <cdr:to>
      <cdr:x>0.51855</cdr:x>
      <cdr:y>0.54885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7837" y="2633754"/>
          <a:ext cx="199358" cy="25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0.2608</cdr:x>
      <cdr:y>0.13864</cdr:y>
    </cdr:from>
    <cdr:to>
      <cdr:x>0.36479</cdr:x>
      <cdr:y>0.26904</cdr:y>
    </cdr:to>
    <cdr:sp macro="" textlink="">
      <cdr:nvSpPr>
        <cdr:cNvPr id="1229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6774" y="804045"/>
          <a:ext cx="1222849" cy="756237"/>
        </a:xfrm>
        <a:custGeom xmlns:a="http://schemas.openxmlformats.org/drawingml/2006/main">
          <a:avLst/>
          <a:gdLst>
            <a:gd name="T0" fmla="*/ 364046 w 728091"/>
            <a:gd name="T1" fmla="*/ 0 h 716271"/>
            <a:gd name="T2" fmla="*/ 1 w 728091"/>
            <a:gd name="T3" fmla="*/ 273590 h 716271"/>
            <a:gd name="T4" fmla="*/ 139053 w 728091"/>
            <a:gd name="T5" fmla="*/ 716269 h 716271"/>
            <a:gd name="T6" fmla="*/ 589038 w 728091"/>
            <a:gd name="T7" fmla="*/ 716269 h 716271"/>
            <a:gd name="T8" fmla="*/ 728090 w 728091"/>
            <a:gd name="T9" fmla="*/ 273590 h 716271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224995 w 728091"/>
            <a:gd name="T16" fmla="*/ 273592 h 716271"/>
            <a:gd name="T17" fmla="*/ 503096 w 728091"/>
            <a:gd name="T18" fmla="*/ 547179 h 71627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28091" h="716271">
              <a:moveTo>
                <a:pt x="1" y="273590"/>
              </a:moveTo>
              <a:lnTo>
                <a:pt x="278108" y="273592"/>
              </a:lnTo>
              <a:lnTo>
                <a:pt x="364046" y="0"/>
              </a:lnTo>
              <a:lnTo>
                <a:pt x="449983" y="273592"/>
              </a:lnTo>
              <a:lnTo>
                <a:pt x="728090" y="273590"/>
              </a:lnTo>
              <a:lnTo>
                <a:pt x="503096" y="442678"/>
              </a:lnTo>
              <a:lnTo>
                <a:pt x="589038" y="716269"/>
              </a:lnTo>
              <a:lnTo>
                <a:pt x="364046" y="547179"/>
              </a:lnTo>
              <a:lnTo>
                <a:pt x="139053" y="716269"/>
              </a:lnTo>
              <a:lnTo>
                <a:pt x="224995" y="442678"/>
              </a:lnTo>
              <a:close/>
            </a:path>
          </a:pathLst>
        </a:custGeom>
        <a:ln xmlns:a="http://schemas.openxmlformats.org/drawingml/2006/main">
          <a:headEnd/>
          <a:tailEnd/>
        </a:ln>
        <a:effectLst xmlns:a="http://schemas.openxmlformats.org/drawingml/2006/main">
          <a:glow rad="635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  </a:t>
          </a:r>
          <a:r>
            <a:rPr lang="es-MX" sz="1400" b="1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1</a:t>
          </a:r>
          <a:r>
            <a:rPr lang="es-MX" sz="1400" b="1" i="0" strike="noStrike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°</a:t>
          </a:r>
        </a:p>
      </cdr:txBody>
    </cdr:sp>
  </cdr:relSizeAnchor>
  <cdr:relSizeAnchor xmlns:cdr="http://schemas.openxmlformats.org/drawingml/2006/chartDrawing">
    <cdr:from>
      <cdr:x>0.4958</cdr:x>
      <cdr:y>0.5</cdr:y>
    </cdr:from>
    <cdr:to>
      <cdr:x>0.53017</cdr:x>
      <cdr:y>0.54885</cdr:y>
    </cdr:to>
    <cdr:sp macro="" textlink="">
      <cdr:nvSpPr>
        <cdr:cNvPr id="41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7837" y="2633754"/>
          <a:ext cx="301204" cy="25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0.27121</cdr:x>
      <cdr:y>0.08191</cdr:y>
    </cdr:from>
    <cdr:to>
      <cdr:x>0.75245</cdr:x>
      <cdr:y>0.13692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3167063" y="478631"/>
          <a:ext cx="5619750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0.58116</cdr:x>
      <cdr:y>0.1467</cdr:y>
    </cdr:from>
    <cdr:to>
      <cdr:x>0.68515</cdr:x>
      <cdr:y>0.2771</cdr:y>
    </cdr:to>
    <cdr:sp macro="" textlink="">
      <cdr:nvSpPr>
        <cdr:cNvPr id="1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6562" y="857250"/>
          <a:ext cx="1214437" cy="762000"/>
        </a:xfrm>
        <a:custGeom xmlns:a="http://schemas.openxmlformats.org/drawingml/2006/main">
          <a:avLst/>
          <a:gdLst>
            <a:gd name="T0" fmla="*/ 364046 w 728091"/>
            <a:gd name="T1" fmla="*/ 0 h 716271"/>
            <a:gd name="T2" fmla="*/ 1 w 728091"/>
            <a:gd name="T3" fmla="*/ 273590 h 716271"/>
            <a:gd name="T4" fmla="*/ 139053 w 728091"/>
            <a:gd name="T5" fmla="*/ 716269 h 716271"/>
            <a:gd name="T6" fmla="*/ 589038 w 728091"/>
            <a:gd name="T7" fmla="*/ 716269 h 716271"/>
            <a:gd name="T8" fmla="*/ 728090 w 728091"/>
            <a:gd name="T9" fmla="*/ 273590 h 716271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224995 w 728091"/>
            <a:gd name="T16" fmla="*/ 273592 h 716271"/>
            <a:gd name="T17" fmla="*/ 503096 w 728091"/>
            <a:gd name="T18" fmla="*/ 547179 h 71627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28091" h="716271">
              <a:moveTo>
                <a:pt x="1" y="273590"/>
              </a:moveTo>
              <a:lnTo>
                <a:pt x="278108" y="273592"/>
              </a:lnTo>
              <a:lnTo>
                <a:pt x="364046" y="0"/>
              </a:lnTo>
              <a:lnTo>
                <a:pt x="449983" y="273592"/>
              </a:lnTo>
              <a:lnTo>
                <a:pt x="728090" y="273590"/>
              </a:lnTo>
              <a:lnTo>
                <a:pt x="503096" y="442678"/>
              </a:lnTo>
              <a:lnTo>
                <a:pt x="589038" y="716269"/>
              </a:lnTo>
              <a:lnTo>
                <a:pt x="364046" y="547179"/>
              </a:lnTo>
              <a:lnTo>
                <a:pt x="139053" y="716269"/>
              </a:lnTo>
              <a:lnTo>
                <a:pt x="224995" y="442678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 w="25400" cap="flat" cmpd="sng" algn="ctr">
          <a:solidFill>
            <a:srgbClr val="4F81BD"/>
          </a:solidFill>
          <a:prstDash val="solid"/>
          <a:headEnd/>
          <a:tailEnd/>
        </a:ln>
        <a:effectLst xmlns:a="http://schemas.openxmlformats.org/drawingml/2006/main">
          <a:glow rad="63500">
            <a:srgbClr val="4F81BD">
              <a:satMod val="175000"/>
              <a:alpha val="40000"/>
            </a:srgbClr>
          </a:glow>
        </a:effectLst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  </a:t>
          </a:r>
          <a:r>
            <a:rPr lang="es-MX" sz="1400" b="1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1</a:t>
          </a:r>
          <a:r>
            <a:rPr lang="es-MX" sz="1400" b="1" i="0" strike="noStrike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°</a:t>
          </a:r>
        </a:p>
      </cdr:txBody>
    </cdr:sp>
  </cdr:relSizeAnchor>
  <cdr:relSizeAnchor xmlns:cdr="http://schemas.openxmlformats.org/drawingml/2006/chartDrawing">
    <cdr:from>
      <cdr:x>0.81126</cdr:x>
      <cdr:y>0.17597</cdr:y>
    </cdr:from>
    <cdr:to>
      <cdr:x>0.91301</cdr:x>
      <cdr:y>0.30637</cdr:y>
    </cdr:to>
    <cdr:sp macro="" textlink="">
      <cdr:nvSpPr>
        <cdr:cNvPr id="12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39858" y="1020497"/>
          <a:ext cx="1196508" cy="756237"/>
        </a:xfrm>
        <a:custGeom xmlns:a="http://schemas.openxmlformats.org/drawingml/2006/main">
          <a:avLst/>
          <a:gdLst>
            <a:gd name="T0" fmla="*/ 364046 w 728091"/>
            <a:gd name="T1" fmla="*/ 0 h 716271"/>
            <a:gd name="T2" fmla="*/ 1 w 728091"/>
            <a:gd name="T3" fmla="*/ 273590 h 716271"/>
            <a:gd name="T4" fmla="*/ 139053 w 728091"/>
            <a:gd name="T5" fmla="*/ 716269 h 716271"/>
            <a:gd name="T6" fmla="*/ 589038 w 728091"/>
            <a:gd name="T7" fmla="*/ 716269 h 716271"/>
            <a:gd name="T8" fmla="*/ 728090 w 728091"/>
            <a:gd name="T9" fmla="*/ 273590 h 716271"/>
            <a:gd name="T10" fmla="*/ 17694720 60000 65536"/>
            <a:gd name="T11" fmla="*/ 11796480 60000 65536"/>
            <a:gd name="T12" fmla="*/ 5898240 60000 65536"/>
            <a:gd name="T13" fmla="*/ 5898240 60000 65536"/>
            <a:gd name="T14" fmla="*/ 0 60000 65536"/>
            <a:gd name="T15" fmla="*/ 224995 w 728091"/>
            <a:gd name="T16" fmla="*/ 273592 h 716271"/>
            <a:gd name="T17" fmla="*/ 503096 w 728091"/>
            <a:gd name="T18" fmla="*/ 547179 h 71627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28091" h="716271">
              <a:moveTo>
                <a:pt x="1" y="273590"/>
              </a:moveTo>
              <a:lnTo>
                <a:pt x="278108" y="273592"/>
              </a:lnTo>
              <a:lnTo>
                <a:pt x="364046" y="0"/>
              </a:lnTo>
              <a:lnTo>
                <a:pt x="449983" y="273592"/>
              </a:lnTo>
              <a:lnTo>
                <a:pt x="728090" y="273590"/>
              </a:lnTo>
              <a:lnTo>
                <a:pt x="503096" y="442678"/>
              </a:lnTo>
              <a:lnTo>
                <a:pt x="589038" y="716269"/>
              </a:lnTo>
              <a:lnTo>
                <a:pt x="364046" y="547179"/>
              </a:lnTo>
              <a:lnTo>
                <a:pt x="139053" y="716269"/>
              </a:lnTo>
              <a:lnTo>
                <a:pt x="224995" y="442678"/>
              </a:lnTo>
              <a:close/>
            </a:path>
          </a:pathLst>
        </a:custGeom>
        <a:solidFill xmlns:a="http://schemas.openxmlformats.org/drawingml/2006/main">
          <a:sysClr val="window" lastClr="FFFFFF"/>
        </a:solidFill>
        <a:ln xmlns:a="http://schemas.openxmlformats.org/drawingml/2006/main" w="25400" cap="flat" cmpd="sng" algn="ctr">
          <a:solidFill>
            <a:srgbClr val="4F81BD"/>
          </a:solidFill>
          <a:prstDash val="solid"/>
          <a:headEnd/>
          <a:tailEnd/>
        </a:ln>
        <a:effectLst xmlns:a="http://schemas.openxmlformats.org/drawingml/2006/main">
          <a:glow rad="63500">
            <a:srgbClr val="4F81BD">
              <a:satMod val="175000"/>
              <a:alpha val="40000"/>
            </a:srgbClr>
          </a:glow>
        </a:effectLst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  </a:t>
          </a:r>
          <a:r>
            <a:rPr lang="es-MX" sz="1400" b="1" i="0" strike="noStrike" baseline="0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1</a:t>
          </a:r>
          <a:r>
            <a:rPr lang="es-MX" sz="1400" b="1" i="0" strike="noStrike">
              <a:solidFill>
                <a:srgbClr val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°</a:t>
          </a:r>
        </a:p>
      </cdr:txBody>
    </cdr:sp>
  </cdr:relSizeAnchor>
  <cdr:relSizeAnchor xmlns:cdr="http://schemas.openxmlformats.org/drawingml/2006/chartDrawing">
    <cdr:from>
      <cdr:x>0.08462</cdr:x>
      <cdr:y>0.14507</cdr:y>
    </cdr:from>
    <cdr:to>
      <cdr:x>0.26509</cdr:x>
      <cdr:y>0.20619</cdr:y>
    </cdr:to>
    <cdr:sp macro="" textlink="">
      <cdr:nvSpPr>
        <cdr:cNvPr id="13" name="12 CuadroTexto"/>
        <cdr:cNvSpPr txBox="1"/>
      </cdr:nvSpPr>
      <cdr:spPr>
        <a:xfrm xmlns:a="http://schemas.openxmlformats.org/drawingml/2006/main">
          <a:off x="988219" y="847725"/>
          <a:ext cx="2107406" cy="357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400"/>
            <a:t>          PRIMER</a:t>
          </a:r>
          <a:r>
            <a:rPr lang="es-MX" sz="1400" baseline="0"/>
            <a:t> GRADO</a:t>
          </a:r>
          <a:endParaRPr lang="es-MX" sz="14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0.00209</cdr:x>
      <cdr:y>0.00417</cdr:y>
    </cdr:to>
    <cdr:pic>
      <cdr:nvPicPr>
        <cdr:cNvPr id="1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0.39865</cdr:x>
      <cdr:y>0.14507</cdr:y>
    </cdr:from>
    <cdr:to>
      <cdr:x>0.58014</cdr:x>
      <cdr:y>0.19601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4655344" y="847724"/>
          <a:ext cx="2119312" cy="297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400"/>
            <a:t>SEGUNDO</a:t>
          </a:r>
          <a:r>
            <a:rPr lang="es-MX" sz="1400" baseline="0"/>
            <a:t> GRADO</a:t>
          </a:r>
          <a:endParaRPr lang="es-MX" sz="1400"/>
        </a:p>
      </cdr:txBody>
    </cdr:sp>
  </cdr:relSizeAnchor>
  <cdr:relSizeAnchor xmlns:cdr="http://schemas.openxmlformats.org/drawingml/2006/chartDrawing">
    <cdr:from>
      <cdr:x>0.82382</cdr:x>
      <cdr:y>0.15118</cdr:y>
    </cdr:from>
    <cdr:to>
      <cdr:x>0.98185</cdr:x>
      <cdr:y>0.20212</cdr:y>
    </cdr:to>
    <cdr:sp macro="" textlink="">
      <cdr:nvSpPr>
        <cdr:cNvPr id="17" name="16 CuadroTexto"/>
        <cdr:cNvSpPr txBox="1"/>
      </cdr:nvSpPr>
      <cdr:spPr>
        <a:xfrm xmlns:a="http://schemas.openxmlformats.org/drawingml/2006/main">
          <a:off x="9620250" y="883443"/>
          <a:ext cx="1845468" cy="29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400"/>
            <a:t>TERCER GRADO</a:t>
          </a:r>
        </a:p>
      </cdr:txBody>
    </cdr:sp>
  </cdr:relSizeAnchor>
  <cdr:relSizeAnchor xmlns:cdr="http://schemas.openxmlformats.org/drawingml/2006/chartDrawing">
    <cdr:from>
      <cdr:x>0.05302</cdr:x>
      <cdr:y>0.04319</cdr:y>
    </cdr:from>
    <cdr:to>
      <cdr:x>0.98695</cdr:x>
      <cdr:y>0.12877</cdr:y>
    </cdr:to>
    <cdr:sp macro="" textlink="">
      <cdr:nvSpPr>
        <cdr:cNvPr id="18" name="17 CuadroTexto"/>
        <cdr:cNvSpPr txBox="1"/>
      </cdr:nvSpPr>
      <cdr:spPr>
        <a:xfrm xmlns:a="http://schemas.openxmlformats.org/drawingml/2006/main">
          <a:off x="619125" y="252411"/>
          <a:ext cx="10906125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fontAlgn="base"/>
          <a:endParaRPr lang="es-MX" sz="1100" b="0" i="0" baseline="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0.99307</cdr:x>
      <cdr:y>0.11858</cdr:y>
    </cdr:to>
    <cdr:sp macro="" textlink="">
      <cdr:nvSpPr>
        <cdr:cNvPr id="20" name="19 CuadroTexto"/>
        <cdr:cNvSpPr txBox="1"/>
      </cdr:nvSpPr>
      <cdr:spPr>
        <a:xfrm xmlns:a="http://schemas.openxmlformats.org/drawingml/2006/main">
          <a:off x="0" y="0"/>
          <a:ext cx="11596687" cy="69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0.00209</cdr:x>
      <cdr:y>0.00417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0.02549</cdr:x>
      <cdr:y>0.02689</cdr:y>
    </cdr:from>
    <cdr:to>
      <cdr:x>0.99205</cdr:x>
      <cdr:y>0.13081</cdr:y>
    </cdr:to>
    <cdr:sp macro="" textlink="">
      <cdr:nvSpPr>
        <cdr:cNvPr id="23" name="22 CuadroTexto"/>
        <cdr:cNvSpPr txBox="1"/>
      </cdr:nvSpPr>
      <cdr:spPr>
        <a:xfrm xmlns:a="http://schemas.openxmlformats.org/drawingml/2006/main">
          <a:off x="297656" y="157162"/>
          <a:ext cx="11287125" cy="607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0.0418</cdr:x>
      <cdr:y>0.03504</cdr:y>
    </cdr:from>
    <cdr:to>
      <cdr:x>0.97981</cdr:x>
      <cdr:y>0.13896</cdr:y>
    </cdr:to>
    <cdr:sp macro="" textlink="">
      <cdr:nvSpPr>
        <cdr:cNvPr id="24" name="23 CuadroTexto"/>
        <cdr:cNvSpPr txBox="1"/>
      </cdr:nvSpPr>
      <cdr:spPr>
        <a:xfrm xmlns:a="http://schemas.openxmlformats.org/drawingml/2006/main">
          <a:off x="488156" y="204787"/>
          <a:ext cx="10953750" cy="607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200"/>
            <a:t>ESCUELA SECUNDARIA GENERAL </a:t>
          </a:r>
          <a:r>
            <a:rPr lang="es-MX" sz="1200" baseline="0"/>
            <a:t> No. 59 "RENÉ CASSÍN" TURNO MATUTINO.</a:t>
          </a:r>
        </a:p>
        <a:p xmlns:a="http://schemas.openxmlformats.org/drawingml/2006/main">
          <a:pPr algn="ctr"/>
          <a:r>
            <a:rPr lang="es-MX" sz="1200" baseline="0"/>
            <a:t>PROMEDIOS POR GRADO Y GRUPO.   </a:t>
          </a:r>
        </a:p>
        <a:p xmlns:a="http://schemas.openxmlformats.org/drawingml/2006/main">
          <a:pPr algn="ctr"/>
          <a:r>
            <a:rPr lang="es-MX" sz="1200" baseline="0"/>
            <a:t>TERCER BIMESTRE. </a:t>
          </a:r>
          <a:endParaRPr lang="es-MX" sz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57150</xdr:rowOff>
    </xdr:from>
    <xdr:to>
      <xdr:col>10</xdr:col>
      <xdr:colOff>361950</xdr:colOff>
      <xdr:row>20</xdr:row>
      <xdr:rowOff>133350</xdr:rowOff>
    </xdr:to>
    <xdr:graphicFrame macro="">
      <xdr:nvGraphicFramePr>
        <xdr:cNvPr id="184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27</xdr:row>
      <xdr:rowOff>123825</xdr:rowOff>
    </xdr:from>
    <xdr:to>
      <xdr:col>11</xdr:col>
      <xdr:colOff>66675</xdr:colOff>
      <xdr:row>47</xdr:row>
      <xdr:rowOff>95250</xdr:rowOff>
    </xdr:to>
    <xdr:graphicFrame macro="">
      <xdr:nvGraphicFramePr>
        <xdr:cNvPr id="185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485775</xdr:colOff>
      <xdr:row>19</xdr:row>
      <xdr:rowOff>142875</xdr:rowOff>
    </xdr:from>
    <xdr:to>
      <xdr:col>10</xdr:col>
      <xdr:colOff>581025</xdr:colOff>
      <xdr:row>45</xdr:row>
      <xdr:rowOff>38100</xdr:rowOff>
    </xdr:to>
    <xdr:graphicFrame macro="">
      <xdr:nvGraphicFramePr>
        <xdr:cNvPr id="185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57150</xdr:rowOff>
    </xdr:from>
    <xdr:to>
      <xdr:col>10</xdr:col>
      <xdr:colOff>361950</xdr:colOff>
      <xdr:row>21</xdr:row>
      <xdr:rowOff>133350</xdr:rowOff>
    </xdr:to>
    <xdr:graphicFrame macro="">
      <xdr:nvGraphicFramePr>
        <xdr:cNvPr id="225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23</xdr:row>
      <xdr:rowOff>0</xdr:rowOff>
    </xdr:from>
    <xdr:to>
      <xdr:col>11</xdr:col>
      <xdr:colOff>47625</xdr:colOff>
      <xdr:row>42</xdr:row>
      <xdr:rowOff>133350</xdr:rowOff>
    </xdr:to>
    <xdr:graphicFrame macro="">
      <xdr:nvGraphicFramePr>
        <xdr:cNvPr id="225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485775</xdr:colOff>
      <xdr:row>20</xdr:row>
      <xdr:rowOff>142875</xdr:rowOff>
    </xdr:from>
    <xdr:to>
      <xdr:col>10</xdr:col>
      <xdr:colOff>581025</xdr:colOff>
      <xdr:row>46</xdr:row>
      <xdr:rowOff>38100</xdr:rowOff>
    </xdr:to>
    <xdr:graphicFrame macro="">
      <xdr:nvGraphicFramePr>
        <xdr:cNvPr id="225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ientaci&#243;n/Documents/archivos%20MIS%20DOCUM/Nueva%20carpeta/CONCENTRADO%203o.%20periode%2009-10%20grafic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Hoja2"/>
      <sheetName val="Hoja3"/>
      <sheetName val="Hoja1"/>
    </sheetNames>
    <sheetDataSet>
      <sheetData sheetId="0"/>
      <sheetData sheetId="1">
        <row r="4">
          <cell r="A4" t="str">
            <v>ESP</v>
          </cell>
          <cell r="B4">
            <v>17.262855683908317</v>
          </cell>
          <cell r="C4">
            <v>85</v>
          </cell>
        </row>
        <row r="5">
          <cell r="A5" t="str">
            <v>MAT</v>
          </cell>
          <cell r="B5">
            <v>14.238880291511871</v>
          </cell>
          <cell r="C5">
            <v>73</v>
          </cell>
        </row>
        <row r="6">
          <cell r="A6" t="str">
            <v>GEO</v>
          </cell>
          <cell r="B6">
            <v>12.25771462613568</v>
          </cell>
          <cell r="C6">
            <v>77</v>
          </cell>
        </row>
        <row r="7">
          <cell r="A7" t="str">
            <v>AE</v>
          </cell>
          <cell r="B7">
            <v>18.127734443523916</v>
          </cell>
          <cell r="C7">
            <v>83</v>
          </cell>
        </row>
        <row r="8">
          <cell r="A8" t="str">
            <v>CIENCIA</v>
          </cell>
          <cell r="B8">
            <v>9.7622260780155514</v>
          </cell>
          <cell r="C8">
            <v>80</v>
          </cell>
        </row>
        <row r="9">
          <cell r="A9" t="str">
            <v>ING</v>
          </cell>
          <cell r="B9">
            <v>9.2709337446179561</v>
          </cell>
          <cell r="C9">
            <v>90</v>
          </cell>
        </row>
        <row r="10">
          <cell r="A10" t="str">
            <v>MUS</v>
          </cell>
          <cell r="B10">
            <v>8.7803969382916751</v>
          </cell>
          <cell r="C10">
            <v>87</v>
          </cell>
        </row>
        <row r="11">
          <cell r="A11" t="str">
            <v>E. F.</v>
          </cell>
          <cell r="B11">
            <v>1.9047619047619049</v>
          </cell>
          <cell r="C11">
            <v>91</v>
          </cell>
        </row>
        <row r="12">
          <cell r="A12" t="str">
            <v>E. T.</v>
          </cell>
          <cell r="B12">
            <v>4.5600487705750865</v>
          </cell>
          <cell r="C12">
            <v>87</v>
          </cell>
        </row>
        <row r="16">
          <cell r="A16" t="str">
            <v>ESP</v>
          </cell>
          <cell r="B16">
            <v>3.6049207101838676</v>
          </cell>
          <cell r="C16">
            <v>95</v>
          </cell>
        </row>
        <row r="17">
          <cell r="A17" t="str">
            <v>MAT</v>
          </cell>
          <cell r="B17">
            <v>18.185652396178714</v>
          </cell>
          <cell r="C17">
            <v>92</v>
          </cell>
        </row>
        <row r="18">
          <cell r="A18" t="str">
            <v>HIS</v>
          </cell>
          <cell r="C18">
            <v>99</v>
          </cell>
        </row>
        <row r="19">
          <cell r="A19" t="str">
            <v>FCE</v>
          </cell>
          <cell r="B19">
            <v>15.422057395741605</v>
          </cell>
          <cell r="C19">
            <v>95</v>
          </cell>
        </row>
        <row r="20">
          <cell r="A20" t="str">
            <v>CIE</v>
          </cell>
          <cell r="B20">
            <v>20.16026002868108</v>
          </cell>
          <cell r="C20">
            <v>85</v>
          </cell>
        </row>
        <row r="21">
          <cell r="A21" t="str">
            <v>ING</v>
          </cell>
          <cell r="B21">
            <v>16.234848208532419</v>
          </cell>
          <cell r="C21">
            <v>96</v>
          </cell>
        </row>
        <row r="22">
          <cell r="A22" t="str">
            <v>MUS</v>
          </cell>
          <cell r="B22">
            <v>28.137709716657085</v>
          </cell>
          <cell r="C22">
            <v>98</v>
          </cell>
        </row>
        <row r="23">
          <cell r="A23" t="str">
            <v>E.F.</v>
          </cell>
          <cell r="B23">
            <v>4.923299528562687</v>
          </cell>
          <cell r="C23">
            <v>97</v>
          </cell>
        </row>
        <row r="24">
          <cell r="A24" t="str">
            <v>E.T.</v>
          </cell>
          <cell r="B24">
            <v>18.649381017802071</v>
          </cell>
          <cell r="C24">
            <v>89</v>
          </cell>
        </row>
        <row r="29">
          <cell r="A29" t="str">
            <v>ESP</v>
          </cell>
          <cell r="B29">
            <v>3.6049207101838676</v>
          </cell>
        </row>
        <row r="30">
          <cell r="A30" t="str">
            <v>MAT</v>
          </cell>
          <cell r="B30">
            <v>18.185652396178714</v>
          </cell>
        </row>
        <row r="31">
          <cell r="A31" t="str">
            <v>HIS</v>
          </cell>
        </row>
        <row r="32">
          <cell r="A32" t="str">
            <v>FCE</v>
          </cell>
          <cell r="B32">
            <v>15.422057395741605</v>
          </cell>
        </row>
        <row r="33">
          <cell r="A33" t="str">
            <v>CIE</v>
          </cell>
          <cell r="B33">
            <v>20.16026002868108</v>
          </cell>
        </row>
        <row r="34">
          <cell r="A34" t="str">
            <v>ING</v>
          </cell>
          <cell r="B34">
            <v>16.234848208532419</v>
          </cell>
        </row>
        <row r="35">
          <cell r="A35" t="str">
            <v>MUS</v>
          </cell>
          <cell r="B35">
            <v>28.137709716657085</v>
          </cell>
        </row>
        <row r="36">
          <cell r="A36" t="str">
            <v>E.F.</v>
          </cell>
          <cell r="B36">
            <v>4.923299528562687</v>
          </cell>
        </row>
        <row r="37">
          <cell r="A37" t="str">
            <v>E.T.</v>
          </cell>
          <cell r="B37">
            <v>18.649381017802071</v>
          </cell>
        </row>
        <row r="40">
          <cell r="B40" t="str">
            <v>TERCEROS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tabSelected="1" zoomScale="90" zoomScaleNormal="90" zoomScalePageLayoutView="110" workbookViewId="0">
      <selection activeCell="A7" sqref="A7:X7"/>
    </sheetView>
  </sheetViews>
  <sheetFormatPr baseColWidth="10" defaultRowHeight="12.75" x14ac:dyDescent="0.2"/>
  <cols>
    <col min="1" max="1" width="28.42578125" customWidth="1"/>
    <col min="2" max="7" width="6" customWidth="1"/>
    <col min="8" max="8" width="6.140625" customWidth="1"/>
    <col min="9" max="9" width="3.140625" customWidth="1"/>
    <col min="10" max="15" width="6" customWidth="1"/>
    <col min="16" max="16" width="6.7109375" customWidth="1"/>
    <col min="17" max="17" width="2.7109375" customWidth="1"/>
    <col min="18" max="18" width="6.140625" customWidth="1"/>
    <col min="19" max="23" width="6" customWidth="1"/>
    <col min="24" max="24" width="6.7109375" style="72" customWidth="1"/>
    <col min="25" max="25" width="3.85546875" customWidth="1"/>
    <col min="26" max="28" width="8" customWidth="1"/>
    <col min="29" max="29" width="10.7109375" customWidth="1"/>
    <col min="30" max="30" width="7.7109375" customWidth="1"/>
    <col min="31" max="31" width="4.140625" style="47" customWidth="1"/>
    <col min="32" max="32" width="4" customWidth="1"/>
    <col min="33" max="33" width="3.85546875" customWidth="1"/>
    <col min="34" max="34" width="3.7109375" customWidth="1"/>
    <col min="35" max="37" width="3.42578125" customWidth="1"/>
    <col min="38" max="38" width="4.42578125" customWidth="1"/>
    <col min="39" max="39" width="6.7109375" customWidth="1"/>
  </cols>
  <sheetData>
    <row r="1" spans="1:57" x14ac:dyDescent="0.2">
      <c r="AE1" s="52" t="s">
        <v>5</v>
      </c>
      <c r="AF1" s="52" t="s">
        <v>57</v>
      </c>
      <c r="AG1" s="52" t="s">
        <v>3</v>
      </c>
      <c r="AH1" s="52" t="s">
        <v>58</v>
      </c>
      <c r="AI1" s="52" t="s">
        <v>59</v>
      </c>
      <c r="AJ1" s="52" t="s">
        <v>60</v>
      </c>
      <c r="AK1" s="52" t="s">
        <v>61</v>
      </c>
      <c r="AL1" s="52" t="s">
        <v>62</v>
      </c>
      <c r="AM1" s="52" t="s">
        <v>63</v>
      </c>
    </row>
    <row r="2" spans="1:57" ht="15.75" x14ac:dyDescent="0.25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30"/>
      <c r="AA2" s="71"/>
      <c r="AB2" s="71"/>
      <c r="AD2" s="47" t="s">
        <v>51</v>
      </c>
      <c r="AE2" s="53"/>
      <c r="AF2" s="53">
        <v>9</v>
      </c>
      <c r="AG2" s="53">
        <v>6</v>
      </c>
      <c r="AH2" s="53">
        <v>8</v>
      </c>
      <c r="AI2" s="69"/>
      <c r="AJ2" s="53">
        <v>6</v>
      </c>
      <c r="AK2" s="53">
        <v>0</v>
      </c>
      <c r="AL2" s="53">
        <v>0</v>
      </c>
      <c r="AM2" s="53">
        <v>1</v>
      </c>
    </row>
    <row r="3" spans="1:57" ht="14.25" x14ac:dyDescent="0.2">
      <c r="A3" s="132" t="s">
        <v>68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30"/>
      <c r="AA3" s="71"/>
      <c r="AB3" s="71"/>
      <c r="AD3" s="47" t="s">
        <v>52</v>
      </c>
      <c r="AE3" s="53"/>
      <c r="AF3" s="53">
        <v>4</v>
      </c>
      <c r="AG3" s="53">
        <v>10</v>
      </c>
      <c r="AH3" s="53">
        <v>9</v>
      </c>
      <c r="AI3" s="53">
        <v>3</v>
      </c>
      <c r="AJ3" s="53">
        <v>7</v>
      </c>
      <c r="AK3" s="53">
        <v>0</v>
      </c>
      <c r="AL3" s="53">
        <v>4</v>
      </c>
      <c r="AM3" s="53">
        <v>5</v>
      </c>
    </row>
    <row r="4" spans="1:57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Y4" s="30"/>
      <c r="Z4" s="30"/>
      <c r="AA4" s="71"/>
      <c r="AB4" s="71"/>
      <c r="AD4" s="47" t="s">
        <v>53</v>
      </c>
      <c r="AE4" s="53"/>
      <c r="AF4" s="53">
        <v>7</v>
      </c>
      <c r="AG4" s="53">
        <v>0</v>
      </c>
      <c r="AH4" s="53">
        <v>10</v>
      </c>
      <c r="AI4" s="53">
        <v>8</v>
      </c>
      <c r="AJ4" s="53">
        <v>4</v>
      </c>
      <c r="AK4" s="53">
        <v>0</v>
      </c>
      <c r="AL4" s="53">
        <v>3</v>
      </c>
      <c r="AM4" s="58">
        <v>1</v>
      </c>
    </row>
    <row r="5" spans="1:57" ht="15" x14ac:dyDescent="0.25">
      <c r="A5" s="134" t="s">
        <v>17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30"/>
      <c r="AA5" s="71"/>
      <c r="AB5" s="71"/>
      <c r="AD5" s="47" t="s">
        <v>54</v>
      </c>
      <c r="AE5" s="55">
        <v>5</v>
      </c>
      <c r="AF5" s="55">
        <v>5</v>
      </c>
      <c r="AG5" s="55">
        <v>11</v>
      </c>
      <c r="AH5" s="55">
        <v>10</v>
      </c>
      <c r="AI5" s="55">
        <v>3</v>
      </c>
      <c r="AJ5" s="55">
        <v>9</v>
      </c>
      <c r="AK5" s="55">
        <v>0</v>
      </c>
      <c r="AL5" s="55">
        <v>4</v>
      </c>
      <c r="AM5" s="55">
        <v>2</v>
      </c>
      <c r="AN5" s="3"/>
    </row>
    <row r="6" spans="1:57" ht="15" x14ac:dyDescent="0.2">
      <c r="A6" s="133" t="s">
        <v>65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30"/>
      <c r="Z6" s="30"/>
      <c r="AA6" s="71"/>
      <c r="AB6" s="71"/>
      <c r="AD6" s="47" t="s">
        <v>55</v>
      </c>
      <c r="AE6" s="53">
        <v>4</v>
      </c>
      <c r="AF6" s="53">
        <v>1</v>
      </c>
      <c r="AG6" s="53">
        <v>3</v>
      </c>
      <c r="AH6" s="53">
        <v>8</v>
      </c>
      <c r="AI6" s="53">
        <v>1</v>
      </c>
      <c r="AJ6" s="53">
        <v>9</v>
      </c>
      <c r="AK6" s="53">
        <v>0</v>
      </c>
      <c r="AL6" s="53">
        <v>4</v>
      </c>
      <c r="AM6" s="53">
        <v>4</v>
      </c>
      <c r="AN6" s="57"/>
    </row>
    <row r="7" spans="1:57" x14ac:dyDescent="0.2">
      <c r="A7" s="131" t="s">
        <v>81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 t="s">
        <v>66</v>
      </c>
      <c r="Z7" s="130"/>
      <c r="AA7" s="71"/>
      <c r="AB7" s="71"/>
      <c r="AD7" s="47" t="s">
        <v>56</v>
      </c>
      <c r="AE7" s="53">
        <v>5</v>
      </c>
      <c r="AF7" s="53">
        <v>6</v>
      </c>
      <c r="AG7" s="53">
        <v>2</v>
      </c>
      <c r="AH7" s="53">
        <v>8</v>
      </c>
      <c r="AI7" s="53">
        <v>3</v>
      </c>
      <c r="AJ7" s="53">
        <v>4</v>
      </c>
      <c r="AK7" s="53">
        <v>1</v>
      </c>
      <c r="AL7" s="53">
        <v>3</v>
      </c>
      <c r="AM7" s="53">
        <v>3</v>
      </c>
      <c r="AN7" s="3"/>
    </row>
    <row r="8" spans="1:57" s="62" customFormat="1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73"/>
      <c r="Y8" s="61"/>
      <c r="Z8" s="61"/>
      <c r="AA8" s="61"/>
      <c r="AB8" s="61"/>
      <c r="AD8" s="61"/>
      <c r="AE8" s="57"/>
      <c r="AF8" s="57"/>
      <c r="AG8" s="57"/>
      <c r="AH8" s="57"/>
      <c r="AI8" s="57"/>
      <c r="AJ8" s="57"/>
      <c r="AK8" s="57"/>
      <c r="AL8" s="57"/>
      <c r="AM8" s="57"/>
      <c r="AN8" s="63"/>
    </row>
    <row r="9" spans="1:57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41"/>
      <c r="T9" s="30"/>
      <c r="U9" s="30"/>
      <c r="V9" s="30"/>
      <c r="W9" s="30"/>
      <c r="Y9" s="30"/>
      <c r="Z9" s="30"/>
      <c r="AA9" s="71"/>
      <c r="AB9" s="71"/>
      <c r="AD9" s="47"/>
      <c r="AE9" s="2" t="s">
        <v>5</v>
      </c>
      <c r="AF9" s="2" t="s">
        <v>57</v>
      </c>
      <c r="AG9" s="2" t="s">
        <v>3</v>
      </c>
      <c r="AH9" s="2" t="s">
        <v>64</v>
      </c>
      <c r="AI9" s="36" t="s">
        <v>21</v>
      </c>
      <c r="AJ9" s="2" t="s">
        <v>60</v>
      </c>
      <c r="AK9" s="2" t="s">
        <v>61</v>
      </c>
      <c r="AL9" s="2" t="s">
        <v>62</v>
      </c>
      <c r="AM9" s="2" t="s">
        <v>63</v>
      </c>
    </row>
    <row r="10" spans="1:57" x14ac:dyDescent="0.2">
      <c r="B10" s="129" t="s">
        <v>18</v>
      </c>
      <c r="C10" s="129"/>
      <c r="D10" s="129"/>
      <c r="E10" s="129"/>
      <c r="F10" s="129"/>
      <c r="G10" s="129"/>
      <c r="H10" s="129"/>
      <c r="J10" s="129" t="s">
        <v>19</v>
      </c>
      <c r="K10" s="129"/>
      <c r="L10" s="129"/>
      <c r="M10" s="129"/>
      <c r="N10" s="129"/>
      <c r="O10" s="129"/>
      <c r="P10" s="129"/>
      <c r="Q10" s="3"/>
      <c r="R10" s="129" t="s">
        <v>20</v>
      </c>
      <c r="S10" s="129"/>
      <c r="T10" s="129"/>
      <c r="U10" s="129"/>
      <c r="V10" s="129"/>
      <c r="W10" s="129"/>
      <c r="X10" s="129"/>
      <c r="AD10" s="47" t="s">
        <v>51</v>
      </c>
      <c r="AE10" s="56">
        <v>0</v>
      </c>
      <c r="AF10" s="53"/>
      <c r="AG10" s="68">
        <v>0</v>
      </c>
      <c r="AH10" s="53"/>
      <c r="AI10" s="53">
        <v>0</v>
      </c>
      <c r="AJ10" s="53"/>
      <c r="AK10" s="53">
        <v>0</v>
      </c>
      <c r="AL10" s="53"/>
      <c r="AM10" s="53"/>
      <c r="AN10" s="48"/>
      <c r="AO10" s="48"/>
      <c r="AP10" s="48"/>
      <c r="AQ10" s="48"/>
      <c r="AR10" s="48"/>
      <c r="AS10" s="49"/>
      <c r="AT10" s="3"/>
      <c r="AU10" s="50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x14ac:dyDescent="0.2">
      <c r="A11" s="1"/>
      <c r="B11" s="7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36" t="s">
        <v>7</v>
      </c>
      <c r="I11" s="8"/>
      <c r="J11" s="8" t="s">
        <v>1</v>
      </c>
      <c r="K11" s="8" t="s">
        <v>2</v>
      </c>
      <c r="L11" s="8" t="s">
        <v>3</v>
      </c>
      <c r="M11" s="8" t="s">
        <v>4</v>
      </c>
      <c r="N11" s="8" t="s">
        <v>5</v>
      </c>
      <c r="O11" s="8" t="s">
        <v>6</v>
      </c>
      <c r="P11" s="9" t="s">
        <v>7</v>
      </c>
      <c r="Q11" s="6"/>
      <c r="R11" s="2" t="s">
        <v>1</v>
      </c>
      <c r="S11" s="8" t="s">
        <v>2</v>
      </c>
      <c r="T11" s="8" t="s">
        <v>3</v>
      </c>
      <c r="U11" s="8" t="s">
        <v>4</v>
      </c>
      <c r="V11" s="8" t="s">
        <v>5</v>
      </c>
      <c r="W11" s="8" t="s">
        <v>6</v>
      </c>
      <c r="X11" s="74" t="s">
        <v>7</v>
      </c>
      <c r="Z11" s="35" t="s">
        <v>7</v>
      </c>
      <c r="AA11" s="77"/>
      <c r="AB11" s="77"/>
      <c r="AD11" s="47" t="s">
        <v>52</v>
      </c>
      <c r="AE11" s="64">
        <v>0</v>
      </c>
      <c r="AF11" s="64"/>
      <c r="AG11" s="64">
        <v>0</v>
      </c>
      <c r="AH11" s="64"/>
      <c r="AI11" s="64"/>
      <c r="AJ11" s="64"/>
      <c r="AK11" s="64">
        <v>0</v>
      </c>
      <c r="AL11" s="64"/>
      <c r="AM11" s="64"/>
      <c r="AN11" s="51"/>
      <c r="AO11" s="51"/>
      <c r="AP11" s="51"/>
      <c r="AQ11" s="51"/>
      <c r="AR11" s="51"/>
      <c r="AS11" s="51"/>
      <c r="AT11" s="3"/>
      <c r="AU11" s="20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x14ac:dyDescent="0.2">
      <c r="A12" s="136" t="s">
        <v>16</v>
      </c>
      <c r="B12" s="12"/>
      <c r="C12" s="8"/>
      <c r="D12" s="45"/>
      <c r="E12" s="45"/>
      <c r="F12" s="16"/>
      <c r="G12" s="16"/>
      <c r="H12" s="16"/>
      <c r="I12" s="6"/>
      <c r="J12" s="8"/>
      <c r="K12" s="8"/>
      <c r="L12" s="8"/>
      <c r="M12" s="8"/>
      <c r="N12" s="8"/>
      <c r="O12" s="8"/>
      <c r="P12" s="9"/>
      <c r="Q12" s="6"/>
      <c r="R12" s="8"/>
      <c r="S12" s="8"/>
      <c r="T12" s="8"/>
      <c r="U12" s="8"/>
      <c r="V12" s="8"/>
      <c r="W12" s="8"/>
      <c r="X12" s="74"/>
      <c r="Z12" s="138">
        <f>H13+P13+X13</f>
        <v>769</v>
      </c>
      <c r="AA12" s="78"/>
      <c r="AB12" s="78"/>
      <c r="AD12" s="47" t="s">
        <v>53</v>
      </c>
      <c r="AE12" s="53"/>
      <c r="AF12" s="53"/>
      <c r="AG12" s="53">
        <v>4</v>
      </c>
      <c r="AH12" s="53">
        <v>2</v>
      </c>
      <c r="AI12" s="53"/>
      <c r="AJ12" s="53"/>
      <c r="AK12" s="69">
        <v>0</v>
      </c>
      <c r="AL12" s="53"/>
      <c r="AM12" s="5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x14ac:dyDescent="0.2">
      <c r="A13" s="137"/>
      <c r="B13" s="13">
        <v>44</v>
      </c>
      <c r="C13" s="13">
        <v>43</v>
      </c>
      <c r="D13" s="46">
        <v>44</v>
      </c>
      <c r="E13" s="46">
        <v>43</v>
      </c>
      <c r="F13" s="13">
        <v>43</v>
      </c>
      <c r="G13" s="13">
        <v>42</v>
      </c>
      <c r="H13" s="14">
        <f>SUM(B13:G13)</f>
        <v>259</v>
      </c>
      <c r="I13" s="6"/>
      <c r="J13" s="13">
        <v>43</v>
      </c>
      <c r="K13" s="13">
        <v>43</v>
      </c>
      <c r="L13" s="13">
        <v>43</v>
      </c>
      <c r="M13" s="13">
        <v>42</v>
      </c>
      <c r="N13" s="13">
        <v>43</v>
      </c>
      <c r="O13" s="13">
        <v>43</v>
      </c>
      <c r="P13" s="14">
        <f>SUM(J13:O13)</f>
        <v>257</v>
      </c>
      <c r="Q13" s="6"/>
      <c r="R13" s="13">
        <v>43</v>
      </c>
      <c r="S13" s="13">
        <v>42</v>
      </c>
      <c r="T13" s="13">
        <v>41</v>
      </c>
      <c r="U13" s="13">
        <v>42</v>
      </c>
      <c r="V13" s="13">
        <v>43</v>
      </c>
      <c r="W13" s="13">
        <v>42</v>
      </c>
      <c r="X13" s="14">
        <f>SUM(R13:W13)</f>
        <v>253</v>
      </c>
      <c r="Z13" s="139"/>
      <c r="AA13" s="79"/>
      <c r="AB13" s="79"/>
      <c r="AD13" s="47" t="s">
        <v>54</v>
      </c>
      <c r="AE13" s="55"/>
      <c r="AF13" s="55"/>
      <c r="AG13" s="55">
        <v>0</v>
      </c>
      <c r="AH13" s="55"/>
      <c r="AI13" s="55">
        <v>0</v>
      </c>
      <c r="AJ13" s="55"/>
      <c r="AK13" s="55">
        <v>0</v>
      </c>
      <c r="AL13" s="55"/>
      <c r="AM13" s="5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x14ac:dyDescent="0.2">
      <c r="A14" s="136" t="s">
        <v>13</v>
      </c>
      <c r="B14" s="4"/>
      <c r="C14" s="4"/>
      <c r="D14" s="4"/>
      <c r="E14" s="4"/>
      <c r="F14" s="4"/>
      <c r="G14" s="4"/>
      <c r="H14" s="15"/>
      <c r="I14" s="3"/>
      <c r="J14" s="4"/>
      <c r="K14" s="4"/>
      <c r="L14" s="4"/>
      <c r="M14" s="4"/>
      <c r="N14" s="4"/>
      <c r="O14" s="4"/>
      <c r="P14" s="15"/>
      <c r="Q14" s="3"/>
      <c r="R14" s="4"/>
      <c r="S14" s="4"/>
      <c r="T14" s="4"/>
      <c r="U14" s="4"/>
      <c r="V14" s="4"/>
      <c r="W14" s="4"/>
      <c r="X14" s="75"/>
      <c r="Z14" s="138">
        <f>H15+P15+X15</f>
        <v>770</v>
      </c>
      <c r="AA14" s="78"/>
      <c r="AB14" s="78"/>
      <c r="AD14" s="47" t="s">
        <v>55</v>
      </c>
      <c r="AE14" s="53">
        <v>0</v>
      </c>
      <c r="AF14" s="53">
        <v>0</v>
      </c>
      <c r="AG14" s="53">
        <v>3</v>
      </c>
      <c r="AH14" s="53"/>
      <c r="AI14" s="53"/>
      <c r="AJ14" s="53"/>
      <c r="AK14" s="69">
        <v>0</v>
      </c>
      <c r="AL14" s="53"/>
      <c r="AM14" s="5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x14ac:dyDescent="0.2">
      <c r="A15" s="137"/>
      <c r="B15" s="5">
        <v>45</v>
      </c>
      <c r="C15" s="5">
        <v>43</v>
      </c>
      <c r="D15" s="5">
        <v>44</v>
      </c>
      <c r="E15" s="5">
        <v>43</v>
      </c>
      <c r="F15" s="5">
        <v>43</v>
      </c>
      <c r="G15" s="5">
        <v>42</v>
      </c>
      <c r="H15" s="95">
        <f>SUM(B15:G15)</f>
        <v>260</v>
      </c>
      <c r="I15" s="3"/>
      <c r="J15" s="5">
        <v>43</v>
      </c>
      <c r="K15" s="5">
        <v>43</v>
      </c>
      <c r="L15" s="5">
        <v>43</v>
      </c>
      <c r="M15" s="5">
        <v>41</v>
      </c>
      <c r="N15" s="5">
        <v>43</v>
      </c>
      <c r="O15" s="5">
        <v>43</v>
      </c>
      <c r="P15" s="95">
        <f>SUM(J15:O15)</f>
        <v>256</v>
      </c>
      <c r="Q15" s="3"/>
      <c r="R15" s="5">
        <v>43</v>
      </c>
      <c r="S15" s="5">
        <v>42</v>
      </c>
      <c r="T15" s="5">
        <v>41</v>
      </c>
      <c r="U15" s="5">
        <v>42</v>
      </c>
      <c r="V15" s="5">
        <v>43</v>
      </c>
      <c r="W15" s="5">
        <v>43</v>
      </c>
      <c r="X15" s="95">
        <f>SUM(R15:W15)</f>
        <v>254</v>
      </c>
      <c r="Z15" s="139"/>
      <c r="AA15" s="79"/>
      <c r="AB15" s="79"/>
      <c r="AD15" s="47" t="s">
        <v>56</v>
      </c>
      <c r="AE15" s="53"/>
      <c r="AF15" s="53"/>
      <c r="AG15" s="53"/>
      <c r="AH15" s="59"/>
      <c r="AI15" s="53"/>
      <c r="AJ15" s="53"/>
      <c r="AK15" s="53"/>
      <c r="AL15" s="53"/>
      <c r="AM15" s="5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3.5" customHeight="1" x14ac:dyDescent="0.2">
      <c r="A16" s="122" t="s">
        <v>0</v>
      </c>
      <c r="B16" s="31">
        <v>0</v>
      </c>
      <c r="C16" s="31">
        <v>0</v>
      </c>
      <c r="D16" s="102">
        <v>0</v>
      </c>
      <c r="E16" s="102">
        <v>0</v>
      </c>
      <c r="F16" s="102">
        <v>0</v>
      </c>
      <c r="G16" s="81">
        <v>0</v>
      </c>
      <c r="H16" s="82">
        <f>SUM(B16:G16)</f>
        <v>0</v>
      </c>
      <c r="I16" s="63"/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81">
        <v>0</v>
      </c>
      <c r="P16" s="82"/>
      <c r="Q16" s="63"/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81">
        <v>0</v>
      </c>
      <c r="X16" s="39">
        <f>SUM(R16:W16)</f>
        <v>0</v>
      </c>
      <c r="Y16" s="3"/>
      <c r="Z16" s="97">
        <f>H16+P16+X16</f>
        <v>0</v>
      </c>
      <c r="AA16" s="50"/>
      <c r="AB16" s="50"/>
      <c r="AC16" s="3"/>
      <c r="AD16" s="47"/>
      <c r="AE16" s="135"/>
      <c r="AF16" s="48"/>
      <c r="AG16" s="48"/>
      <c r="AH16" s="48"/>
      <c r="AI16" s="48"/>
      <c r="AJ16" s="48"/>
      <c r="AK16" s="48"/>
      <c r="AL16" s="49"/>
      <c r="AM16" s="33"/>
      <c r="AN16" s="48"/>
      <c r="AO16" s="48"/>
      <c r="AP16" s="48"/>
      <c r="AQ16" s="48"/>
      <c r="AR16" s="48"/>
      <c r="AS16" s="48"/>
      <c r="AT16" s="49"/>
      <c r="AU16" s="33"/>
      <c r="AV16" s="48"/>
      <c r="AW16" s="48"/>
      <c r="AX16" s="48"/>
      <c r="AY16" s="48"/>
      <c r="AZ16" s="48"/>
      <c r="BA16" s="48"/>
      <c r="BB16" s="49"/>
      <c r="BC16" s="3"/>
      <c r="BD16" s="50"/>
      <c r="BE16" s="3"/>
    </row>
    <row r="17" spans="1:57" x14ac:dyDescent="0.2">
      <c r="A17" s="123"/>
      <c r="B17" s="11">
        <f t="shared" ref="B17:H17" si="0">B16*100/B15</f>
        <v>0</v>
      </c>
      <c r="C17" s="11">
        <f t="shared" si="0"/>
        <v>0</v>
      </c>
      <c r="D17" s="70">
        <f t="shared" si="0"/>
        <v>0</v>
      </c>
      <c r="E17" s="70">
        <f t="shared" si="0"/>
        <v>0</v>
      </c>
      <c r="F17" s="70">
        <f t="shared" si="0"/>
        <v>0</v>
      </c>
      <c r="G17" s="83">
        <f t="shared" si="0"/>
        <v>0</v>
      </c>
      <c r="H17" s="100">
        <f t="shared" si="0"/>
        <v>0</v>
      </c>
      <c r="I17" s="63"/>
      <c r="J17" s="70">
        <f t="shared" ref="J17:P17" si="1">J16*100/J15</f>
        <v>0</v>
      </c>
      <c r="K17" s="70">
        <f t="shared" si="1"/>
        <v>0</v>
      </c>
      <c r="L17" s="70">
        <f t="shared" si="1"/>
        <v>0</v>
      </c>
      <c r="M17" s="70">
        <f t="shared" si="1"/>
        <v>0</v>
      </c>
      <c r="N17" s="70">
        <f t="shared" si="1"/>
        <v>0</v>
      </c>
      <c r="O17" s="83">
        <f t="shared" si="1"/>
        <v>0</v>
      </c>
      <c r="P17" s="70">
        <f t="shared" si="1"/>
        <v>0</v>
      </c>
      <c r="Q17" s="63"/>
      <c r="R17" s="70">
        <f t="shared" ref="R17:X17" si="2">R16*100/R15</f>
        <v>0</v>
      </c>
      <c r="S17" s="70">
        <f t="shared" si="2"/>
        <v>0</v>
      </c>
      <c r="T17" s="70">
        <f t="shared" si="2"/>
        <v>0</v>
      </c>
      <c r="U17" s="70">
        <f t="shared" si="2"/>
        <v>0</v>
      </c>
      <c r="V17" s="70">
        <f t="shared" si="2"/>
        <v>0</v>
      </c>
      <c r="W17" s="83">
        <f t="shared" si="2"/>
        <v>0</v>
      </c>
      <c r="X17" s="11">
        <f t="shared" si="2"/>
        <v>0</v>
      </c>
      <c r="Y17" s="3"/>
      <c r="Z17" s="40">
        <f>(H17+P17+X17)/3</f>
        <v>0</v>
      </c>
      <c r="AA17" s="20"/>
      <c r="AB17" s="20"/>
      <c r="AD17" s="47"/>
      <c r="AE17" s="135"/>
      <c r="AF17" s="51"/>
      <c r="AG17" s="51"/>
      <c r="AH17" s="51"/>
      <c r="AI17" s="51"/>
      <c r="AJ17" s="51"/>
      <c r="AK17" s="51"/>
      <c r="AL17" s="51"/>
      <c r="AM17" s="33"/>
      <c r="AN17" s="51"/>
      <c r="AO17" s="51"/>
      <c r="AP17" s="51"/>
      <c r="AQ17" s="51"/>
      <c r="AR17" s="51"/>
      <c r="AS17" s="51"/>
      <c r="AT17" s="51"/>
      <c r="AU17" s="33"/>
      <c r="AV17" s="51"/>
      <c r="AW17" s="51"/>
      <c r="AX17" s="51"/>
      <c r="AY17" s="51"/>
      <c r="AZ17" s="51"/>
      <c r="BA17" s="51"/>
      <c r="BB17" s="51"/>
      <c r="BC17" s="3"/>
      <c r="BD17" s="20"/>
      <c r="BE17" s="3"/>
    </row>
    <row r="18" spans="1:57" x14ac:dyDescent="0.2">
      <c r="A18" s="124" t="s">
        <v>11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81">
        <v>0</v>
      </c>
      <c r="H18" s="82"/>
      <c r="I18" s="63"/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81">
        <v>0</v>
      </c>
      <c r="P18" s="82">
        <f>SUM(J18:O18)</f>
        <v>0</v>
      </c>
      <c r="Q18" s="63"/>
      <c r="R18" s="102">
        <v>0</v>
      </c>
      <c r="S18" s="102">
        <v>0</v>
      </c>
      <c r="T18" s="102">
        <v>0</v>
      </c>
      <c r="U18" s="102">
        <v>0</v>
      </c>
      <c r="V18" s="102">
        <v>0</v>
      </c>
      <c r="W18" s="81">
        <v>0</v>
      </c>
      <c r="X18" s="82">
        <f>SUM(R18:W18)</f>
        <v>0</v>
      </c>
      <c r="Y18" s="3"/>
      <c r="Z18" s="97">
        <f>H18+P18+X18</f>
        <v>0</v>
      </c>
      <c r="AA18" s="50"/>
      <c r="AB18" s="50"/>
      <c r="AD18" s="47"/>
      <c r="AE18" s="2" t="s">
        <v>5</v>
      </c>
      <c r="AF18" s="2" t="s">
        <v>57</v>
      </c>
      <c r="AG18" s="2" t="s">
        <v>3</v>
      </c>
      <c r="AH18" s="2" t="s">
        <v>64</v>
      </c>
      <c r="AI18" s="36" t="s">
        <v>21</v>
      </c>
      <c r="AJ18" s="2" t="s">
        <v>60</v>
      </c>
      <c r="AK18" s="2" t="s">
        <v>61</v>
      </c>
      <c r="AL18" s="2" t="s">
        <v>62</v>
      </c>
      <c r="AM18" s="2" t="s">
        <v>63</v>
      </c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4.25" customHeight="1" x14ac:dyDescent="0.2">
      <c r="A19" s="125"/>
      <c r="B19" s="70">
        <f>B18*100/B15</f>
        <v>0</v>
      </c>
      <c r="C19" s="70">
        <f t="shared" ref="C19:H19" si="3">C18*100/C15</f>
        <v>0</v>
      </c>
      <c r="D19" s="70">
        <f t="shared" si="3"/>
        <v>0</v>
      </c>
      <c r="E19" s="70">
        <f t="shared" si="3"/>
        <v>0</v>
      </c>
      <c r="F19" s="70">
        <f t="shared" si="3"/>
        <v>0</v>
      </c>
      <c r="G19" s="83">
        <f>G18*100/G15</f>
        <v>0</v>
      </c>
      <c r="H19" s="70">
        <f t="shared" si="3"/>
        <v>0</v>
      </c>
      <c r="I19" s="63"/>
      <c r="J19" s="70">
        <v>0</v>
      </c>
      <c r="K19" s="70">
        <f>K18*100/K15</f>
        <v>0</v>
      </c>
      <c r="L19" s="70">
        <f t="shared" ref="L19:P19" si="4">L18*100/L15</f>
        <v>0</v>
      </c>
      <c r="M19" s="70">
        <f t="shared" si="4"/>
        <v>0</v>
      </c>
      <c r="N19" s="70">
        <f t="shared" si="4"/>
        <v>0</v>
      </c>
      <c r="O19" s="83">
        <f t="shared" si="4"/>
        <v>0</v>
      </c>
      <c r="P19" s="70">
        <f t="shared" si="4"/>
        <v>0</v>
      </c>
      <c r="Q19" s="63"/>
      <c r="R19" s="70">
        <f>R18*100/R15</f>
        <v>0</v>
      </c>
      <c r="S19" s="70">
        <f t="shared" ref="S19:X19" si="5">S18*100/S15</f>
        <v>0</v>
      </c>
      <c r="T19" s="70">
        <f t="shared" si="5"/>
        <v>0</v>
      </c>
      <c r="U19" s="70">
        <f t="shared" si="5"/>
        <v>0</v>
      </c>
      <c r="V19" s="70">
        <f t="shared" si="5"/>
        <v>0</v>
      </c>
      <c r="W19" s="83">
        <f t="shared" si="5"/>
        <v>0</v>
      </c>
      <c r="X19" s="70">
        <f t="shared" si="5"/>
        <v>0</v>
      </c>
      <c r="Y19" s="3"/>
      <c r="Z19" s="40">
        <f>(H19+P19+X19)/3</f>
        <v>0</v>
      </c>
      <c r="AA19" s="20"/>
      <c r="AB19" s="20"/>
      <c r="AD19" s="47" t="s">
        <v>51</v>
      </c>
      <c r="AE19" s="53">
        <v>1</v>
      </c>
      <c r="AF19" s="53">
        <v>8</v>
      </c>
      <c r="AG19" s="53">
        <v>4</v>
      </c>
      <c r="AH19" s="53">
        <v>0</v>
      </c>
      <c r="AI19" s="53">
        <v>0</v>
      </c>
      <c r="AJ19" s="53">
        <v>5</v>
      </c>
      <c r="AK19" s="53">
        <v>0</v>
      </c>
      <c r="AL19" s="54">
        <v>2</v>
      </c>
      <c r="AM19" s="53">
        <v>1</v>
      </c>
    </row>
    <row r="20" spans="1:57" x14ac:dyDescent="0.2">
      <c r="A20" s="124" t="s">
        <v>49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81">
        <v>0</v>
      </c>
      <c r="H20" s="82"/>
      <c r="I20" s="63"/>
      <c r="J20" s="102">
        <v>3</v>
      </c>
      <c r="K20" s="102">
        <v>0</v>
      </c>
      <c r="L20" s="102">
        <v>0</v>
      </c>
      <c r="M20" s="102">
        <v>0</v>
      </c>
      <c r="N20" s="102">
        <v>0</v>
      </c>
      <c r="O20" s="81">
        <v>0</v>
      </c>
      <c r="P20" s="82">
        <f>SUM(J20:O20)</f>
        <v>3</v>
      </c>
      <c r="Q20" s="63"/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81">
        <v>0</v>
      </c>
      <c r="X20" s="82">
        <v>0</v>
      </c>
      <c r="Y20" s="3"/>
      <c r="Z20" s="97">
        <f>P20+X20+H20</f>
        <v>3</v>
      </c>
      <c r="AA20" s="50"/>
      <c r="AB20" s="50"/>
      <c r="AD20" s="47" t="s">
        <v>52</v>
      </c>
      <c r="AE20" s="64">
        <v>3</v>
      </c>
      <c r="AF20" s="64">
        <v>2</v>
      </c>
      <c r="AG20" s="64">
        <v>6</v>
      </c>
      <c r="AH20" s="65">
        <v>2</v>
      </c>
      <c r="AI20" s="65">
        <v>0</v>
      </c>
      <c r="AJ20" s="64">
        <v>5</v>
      </c>
      <c r="AK20" s="64">
        <v>1</v>
      </c>
      <c r="AL20" s="64">
        <v>5</v>
      </c>
      <c r="AM20" s="64">
        <v>2</v>
      </c>
    </row>
    <row r="21" spans="1:57" x14ac:dyDescent="0.2">
      <c r="A21" s="125"/>
      <c r="B21" s="70">
        <f t="shared" ref="B21:G21" si="6">B20*100/B15</f>
        <v>0</v>
      </c>
      <c r="C21" s="70">
        <f t="shared" si="6"/>
        <v>0</v>
      </c>
      <c r="D21" s="70">
        <f t="shared" si="6"/>
        <v>0</v>
      </c>
      <c r="E21" s="70">
        <f t="shared" si="6"/>
        <v>0</v>
      </c>
      <c r="F21" s="70">
        <v>0</v>
      </c>
      <c r="G21" s="83">
        <f t="shared" si="6"/>
        <v>0</v>
      </c>
      <c r="H21" s="70">
        <v>0</v>
      </c>
      <c r="I21" s="63"/>
      <c r="J21" s="70">
        <f t="shared" ref="J21:P21" si="7">J20*100/J15</f>
        <v>6.9767441860465116</v>
      </c>
      <c r="K21" s="70">
        <f t="shared" si="7"/>
        <v>0</v>
      </c>
      <c r="L21" s="70">
        <f t="shared" si="7"/>
        <v>0</v>
      </c>
      <c r="M21" s="70">
        <f t="shared" si="7"/>
        <v>0</v>
      </c>
      <c r="N21" s="70">
        <f t="shared" si="7"/>
        <v>0</v>
      </c>
      <c r="O21" s="83">
        <f t="shared" si="7"/>
        <v>0</v>
      </c>
      <c r="P21" s="70">
        <f t="shared" si="7"/>
        <v>1.171875</v>
      </c>
      <c r="Q21" s="63"/>
      <c r="R21" s="70">
        <f t="shared" ref="R21:X21" si="8">R20*100/R15</f>
        <v>0</v>
      </c>
      <c r="S21" s="70">
        <f t="shared" si="8"/>
        <v>0</v>
      </c>
      <c r="T21" s="70">
        <f t="shared" si="8"/>
        <v>0</v>
      </c>
      <c r="U21" s="70">
        <f t="shared" si="8"/>
        <v>0</v>
      </c>
      <c r="V21" s="70">
        <f t="shared" si="8"/>
        <v>0</v>
      </c>
      <c r="W21" s="83">
        <f t="shared" si="8"/>
        <v>0</v>
      </c>
      <c r="X21" s="70">
        <f t="shared" si="8"/>
        <v>0</v>
      </c>
      <c r="Y21" s="3"/>
      <c r="Z21" s="40">
        <f>(H21+P21+X21)/3</f>
        <v>0.390625</v>
      </c>
      <c r="AA21" s="20"/>
      <c r="AB21" s="20"/>
      <c r="AD21" s="47" t="s">
        <v>53</v>
      </c>
      <c r="AE21" s="53">
        <v>5</v>
      </c>
      <c r="AF21" s="53">
        <v>3</v>
      </c>
      <c r="AG21" s="53">
        <v>5</v>
      </c>
      <c r="AH21" s="53">
        <v>1</v>
      </c>
      <c r="AI21" s="53">
        <v>1</v>
      </c>
      <c r="AJ21" s="53">
        <v>7</v>
      </c>
      <c r="AK21" s="53">
        <v>0</v>
      </c>
      <c r="AL21" s="53">
        <v>3</v>
      </c>
      <c r="AM21" s="53">
        <v>8</v>
      </c>
    </row>
    <row r="22" spans="1:57" x14ac:dyDescent="0.2">
      <c r="A22" s="124" t="s">
        <v>8</v>
      </c>
      <c r="B22" s="102"/>
      <c r="C22" s="102"/>
      <c r="D22" s="102"/>
      <c r="E22" s="102"/>
      <c r="F22" s="102"/>
      <c r="G22" s="81"/>
      <c r="H22" s="82"/>
      <c r="I22" s="63"/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81">
        <v>0</v>
      </c>
      <c r="P22" s="82">
        <f>SUM(J22:O22)</f>
        <v>0</v>
      </c>
      <c r="Q22" s="63"/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81">
        <v>0</v>
      </c>
      <c r="X22" s="82">
        <v>0</v>
      </c>
      <c r="Y22" s="3"/>
      <c r="Z22" s="97">
        <f>P22+X22</f>
        <v>0</v>
      </c>
      <c r="AA22" s="50"/>
      <c r="AB22" s="50"/>
      <c r="AD22" s="47" t="s">
        <v>54</v>
      </c>
      <c r="AE22" s="55">
        <v>6</v>
      </c>
      <c r="AF22" s="55">
        <v>3</v>
      </c>
      <c r="AG22" s="55">
        <v>6</v>
      </c>
      <c r="AH22" s="55">
        <v>2</v>
      </c>
      <c r="AI22" s="55">
        <v>2</v>
      </c>
      <c r="AJ22" s="55">
        <v>0</v>
      </c>
      <c r="AK22" s="55">
        <v>0</v>
      </c>
      <c r="AL22" s="55">
        <v>1</v>
      </c>
      <c r="AM22" s="55">
        <v>0</v>
      </c>
    </row>
    <row r="23" spans="1:57" x14ac:dyDescent="0.2">
      <c r="A23" s="125"/>
      <c r="B23" s="70"/>
      <c r="C23" s="70"/>
      <c r="D23" s="70"/>
      <c r="E23" s="70"/>
      <c r="F23" s="70"/>
      <c r="G23" s="83"/>
      <c r="H23" s="70"/>
      <c r="I23" s="63"/>
      <c r="J23" s="70">
        <f t="shared" ref="J23:P23" si="9">J22*100/J15</f>
        <v>0</v>
      </c>
      <c r="K23" s="70">
        <f t="shared" si="9"/>
        <v>0</v>
      </c>
      <c r="L23" s="70">
        <f t="shared" si="9"/>
        <v>0</v>
      </c>
      <c r="M23" s="70">
        <f t="shared" si="9"/>
        <v>0</v>
      </c>
      <c r="N23" s="70">
        <f t="shared" si="9"/>
        <v>0</v>
      </c>
      <c r="O23" s="83">
        <f t="shared" si="9"/>
        <v>0</v>
      </c>
      <c r="P23" s="70">
        <f t="shared" si="9"/>
        <v>0</v>
      </c>
      <c r="Q23" s="63"/>
      <c r="R23" s="70">
        <f t="shared" ref="R23:X23" si="10">R22*100/R15</f>
        <v>0</v>
      </c>
      <c r="S23" s="70">
        <f t="shared" si="10"/>
        <v>0</v>
      </c>
      <c r="T23" s="70">
        <f t="shared" si="10"/>
        <v>0</v>
      </c>
      <c r="U23" s="70">
        <f t="shared" si="10"/>
        <v>0</v>
      </c>
      <c r="V23" s="70">
        <f t="shared" si="10"/>
        <v>0</v>
      </c>
      <c r="W23" s="83">
        <f t="shared" si="10"/>
        <v>0</v>
      </c>
      <c r="X23" s="70">
        <f t="shared" si="10"/>
        <v>0</v>
      </c>
      <c r="Y23" s="3"/>
      <c r="Z23" s="40">
        <f>(P23+X23)/2</f>
        <v>0</v>
      </c>
      <c r="AA23" s="20"/>
      <c r="AB23" s="20"/>
      <c r="AD23" s="47" t="s">
        <v>55</v>
      </c>
      <c r="AE23" s="53">
        <v>3</v>
      </c>
      <c r="AF23" s="53">
        <v>2</v>
      </c>
      <c r="AG23" s="53">
        <v>2</v>
      </c>
      <c r="AH23" s="53">
        <v>0</v>
      </c>
      <c r="AI23" s="53">
        <v>2</v>
      </c>
      <c r="AJ23" s="53">
        <v>2</v>
      </c>
      <c r="AK23" s="53">
        <v>1</v>
      </c>
      <c r="AL23" s="53">
        <v>2</v>
      </c>
      <c r="AM23" s="53">
        <v>2</v>
      </c>
    </row>
    <row r="24" spans="1:57" x14ac:dyDescent="0.2">
      <c r="A24" s="124" t="s">
        <v>12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81">
        <v>0</v>
      </c>
      <c r="H24" s="82">
        <v>0</v>
      </c>
      <c r="I24" s="63"/>
      <c r="J24" s="102"/>
      <c r="K24" s="102"/>
      <c r="L24" s="102"/>
      <c r="M24" s="102"/>
      <c r="N24" s="102"/>
      <c r="O24" s="102"/>
      <c r="P24" s="102"/>
      <c r="Q24" s="63"/>
      <c r="R24" s="102"/>
      <c r="S24" s="102"/>
      <c r="T24" s="102"/>
      <c r="U24" s="102"/>
      <c r="V24" s="102"/>
      <c r="W24" s="102"/>
      <c r="X24" s="84"/>
      <c r="Y24" s="3"/>
      <c r="Z24" s="97">
        <f>H24</f>
        <v>0</v>
      </c>
      <c r="AA24" s="50"/>
      <c r="AB24" s="50"/>
      <c r="AD24" s="47" t="s">
        <v>56</v>
      </c>
      <c r="AE24" s="66">
        <v>9</v>
      </c>
      <c r="AF24" s="66">
        <v>6</v>
      </c>
      <c r="AG24" s="66">
        <v>6</v>
      </c>
      <c r="AH24" s="66">
        <v>0</v>
      </c>
      <c r="AI24" s="66">
        <v>0</v>
      </c>
      <c r="AJ24" s="66">
        <v>0</v>
      </c>
      <c r="AK24" s="66">
        <v>0</v>
      </c>
      <c r="AL24" s="66">
        <v>4</v>
      </c>
      <c r="AM24" s="66">
        <v>1</v>
      </c>
    </row>
    <row r="25" spans="1:57" x14ac:dyDescent="0.2">
      <c r="A25" s="125"/>
      <c r="B25" s="70">
        <v>0</v>
      </c>
      <c r="C25" s="70">
        <f t="shared" ref="C25:H25" si="11">C24*100/C15</f>
        <v>0</v>
      </c>
      <c r="D25" s="70">
        <f t="shared" si="11"/>
        <v>0</v>
      </c>
      <c r="E25" s="70">
        <f t="shared" si="11"/>
        <v>0</v>
      </c>
      <c r="F25" s="70">
        <f t="shared" si="11"/>
        <v>0</v>
      </c>
      <c r="G25" s="83">
        <f t="shared" si="11"/>
        <v>0</v>
      </c>
      <c r="H25" s="70">
        <f t="shared" si="11"/>
        <v>0</v>
      </c>
      <c r="I25" s="63"/>
      <c r="J25" s="70"/>
      <c r="K25" s="70"/>
      <c r="L25" s="70"/>
      <c r="M25" s="70"/>
      <c r="N25" s="70"/>
      <c r="O25" s="70"/>
      <c r="P25" s="70"/>
      <c r="Q25" s="63"/>
      <c r="R25" s="70"/>
      <c r="S25" s="70"/>
      <c r="T25" s="70"/>
      <c r="U25" s="70"/>
      <c r="V25" s="70"/>
      <c r="W25" s="70"/>
      <c r="X25" s="70"/>
      <c r="Y25" s="3"/>
      <c r="Z25" s="40">
        <f>H25</f>
        <v>0</v>
      </c>
      <c r="AA25" s="20"/>
      <c r="AB25" s="20"/>
      <c r="AE25" s="6"/>
      <c r="AF25" s="67"/>
      <c r="AG25" s="3"/>
      <c r="AH25" s="3"/>
      <c r="AI25" s="3"/>
      <c r="AJ25" s="3"/>
      <c r="AK25" s="3"/>
      <c r="AL25" s="3"/>
      <c r="AM25" s="3"/>
    </row>
    <row r="26" spans="1:57" x14ac:dyDescent="0.2">
      <c r="A26" s="124" t="s">
        <v>73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81">
        <v>0</v>
      </c>
      <c r="H26" s="82">
        <v>0</v>
      </c>
      <c r="I26" s="63"/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81">
        <v>0</v>
      </c>
      <c r="P26" s="82">
        <f>SUM(J26:O26)</f>
        <v>0</v>
      </c>
      <c r="Q26" s="63"/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81">
        <v>0</v>
      </c>
      <c r="X26" s="82">
        <v>0</v>
      </c>
      <c r="Y26" s="3"/>
      <c r="Z26" s="97">
        <f>H26+P26+X26</f>
        <v>0</v>
      </c>
      <c r="AA26" s="50"/>
      <c r="AB26" s="50"/>
    </row>
    <row r="27" spans="1:57" x14ac:dyDescent="0.2">
      <c r="A27" s="125"/>
      <c r="B27" s="70">
        <f t="shared" ref="B27:H27" si="12">B26*100/B15</f>
        <v>0</v>
      </c>
      <c r="C27" s="70">
        <f>C26*100/C15</f>
        <v>0</v>
      </c>
      <c r="D27" s="70">
        <f t="shared" si="12"/>
        <v>0</v>
      </c>
      <c r="E27" s="70">
        <f t="shared" si="12"/>
        <v>0</v>
      </c>
      <c r="F27" s="70">
        <f t="shared" si="12"/>
        <v>0</v>
      </c>
      <c r="G27" s="83">
        <f t="shared" si="12"/>
        <v>0</v>
      </c>
      <c r="H27" s="70">
        <f t="shared" si="12"/>
        <v>0</v>
      </c>
      <c r="I27" s="63"/>
      <c r="J27" s="70">
        <f t="shared" ref="J27:P27" si="13">J26*100/J15</f>
        <v>0</v>
      </c>
      <c r="K27" s="70">
        <f t="shared" si="13"/>
        <v>0</v>
      </c>
      <c r="L27" s="70">
        <f t="shared" si="13"/>
        <v>0</v>
      </c>
      <c r="M27" s="70">
        <f t="shared" si="13"/>
        <v>0</v>
      </c>
      <c r="N27" s="70">
        <f t="shared" si="13"/>
        <v>0</v>
      </c>
      <c r="O27" s="83">
        <f t="shared" si="13"/>
        <v>0</v>
      </c>
      <c r="P27" s="70">
        <f t="shared" si="13"/>
        <v>0</v>
      </c>
      <c r="Q27" s="63"/>
      <c r="R27" s="70">
        <f t="shared" ref="R27:X27" si="14">R26*100/R15</f>
        <v>0</v>
      </c>
      <c r="S27" s="70">
        <f t="shared" si="14"/>
        <v>0</v>
      </c>
      <c r="T27" s="70">
        <f t="shared" si="14"/>
        <v>0</v>
      </c>
      <c r="U27" s="70">
        <f t="shared" si="14"/>
        <v>0</v>
      </c>
      <c r="V27" s="70">
        <f t="shared" si="14"/>
        <v>0</v>
      </c>
      <c r="W27" s="83">
        <f t="shared" si="14"/>
        <v>0</v>
      </c>
      <c r="X27" s="70">
        <f t="shared" si="14"/>
        <v>0</v>
      </c>
      <c r="Y27" s="3"/>
      <c r="Z27" s="40">
        <f>(H27+P27+X27)/3</f>
        <v>0</v>
      </c>
      <c r="AA27" s="20"/>
      <c r="AB27" s="20"/>
    </row>
    <row r="28" spans="1:57" x14ac:dyDescent="0.2">
      <c r="A28" s="124" t="s">
        <v>14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81">
        <v>0</v>
      </c>
      <c r="H28" s="82">
        <v>0</v>
      </c>
      <c r="I28" s="63"/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81">
        <v>0</v>
      </c>
      <c r="P28" s="82">
        <f>SUM(J28:O28)</f>
        <v>0</v>
      </c>
      <c r="Q28" s="63"/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81">
        <v>0</v>
      </c>
      <c r="X28" s="82">
        <v>0</v>
      </c>
      <c r="Y28" s="3"/>
      <c r="Z28" s="97">
        <f>X28+P28+H28</f>
        <v>0</v>
      </c>
      <c r="AA28" s="50"/>
      <c r="AB28" s="50"/>
    </row>
    <row r="29" spans="1:57" x14ac:dyDescent="0.2">
      <c r="A29" s="125"/>
      <c r="B29" s="70">
        <f>B28*100/B15</f>
        <v>0</v>
      </c>
      <c r="C29" s="70">
        <f>C28*100/C15</f>
        <v>0</v>
      </c>
      <c r="D29" s="70">
        <f t="shared" ref="D29:H29" si="15">D28*100/D15</f>
        <v>0</v>
      </c>
      <c r="E29" s="70">
        <f>E28*100/E15</f>
        <v>0</v>
      </c>
      <c r="F29" s="70">
        <f>F28*100/F15</f>
        <v>0</v>
      </c>
      <c r="G29" s="83">
        <f t="shared" si="15"/>
        <v>0</v>
      </c>
      <c r="H29" s="70">
        <f t="shared" si="15"/>
        <v>0</v>
      </c>
      <c r="I29" s="63"/>
      <c r="J29" s="70">
        <f t="shared" ref="J29:P29" si="16">J28*100/J15</f>
        <v>0</v>
      </c>
      <c r="K29" s="70">
        <f t="shared" si="16"/>
        <v>0</v>
      </c>
      <c r="L29" s="70">
        <f t="shared" si="16"/>
        <v>0</v>
      </c>
      <c r="M29" s="70">
        <f>M28*100/M15</f>
        <v>0</v>
      </c>
      <c r="N29" s="70">
        <f>N28*100/N15</f>
        <v>0</v>
      </c>
      <c r="O29" s="83">
        <f>O28*100/O15</f>
        <v>0</v>
      </c>
      <c r="P29" s="70">
        <f t="shared" si="16"/>
        <v>0</v>
      </c>
      <c r="Q29" s="63"/>
      <c r="R29" s="70">
        <f t="shared" ref="R29:X29" si="17">R28*100/R15</f>
        <v>0</v>
      </c>
      <c r="S29" s="70">
        <f t="shared" si="17"/>
        <v>0</v>
      </c>
      <c r="T29" s="70">
        <f t="shared" si="17"/>
        <v>0</v>
      </c>
      <c r="U29" s="70">
        <f t="shared" si="17"/>
        <v>0</v>
      </c>
      <c r="V29" s="70">
        <f t="shared" si="17"/>
        <v>0</v>
      </c>
      <c r="W29" s="83">
        <f t="shared" si="17"/>
        <v>0</v>
      </c>
      <c r="X29" s="70">
        <f t="shared" si="17"/>
        <v>0</v>
      </c>
      <c r="Y29" s="3"/>
      <c r="Z29" s="40">
        <f>(H29+P29+X29)/3</f>
        <v>0</v>
      </c>
      <c r="AA29" s="20"/>
      <c r="AB29" s="20"/>
    </row>
    <row r="30" spans="1:57" x14ac:dyDescent="0.2">
      <c r="A30" s="124" t="s">
        <v>9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81">
        <v>0</v>
      </c>
      <c r="H30" s="82">
        <v>0</v>
      </c>
      <c r="I30" s="63"/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81">
        <v>0</v>
      </c>
      <c r="P30" s="82">
        <f>SUM(J30:O30)</f>
        <v>0</v>
      </c>
      <c r="Q30" s="63"/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81">
        <v>0</v>
      </c>
      <c r="X30" s="82">
        <f>SUM(R30:W30)</f>
        <v>0</v>
      </c>
      <c r="Y30" s="3"/>
      <c r="Z30" s="97">
        <f>H30+P30+X30</f>
        <v>0</v>
      </c>
      <c r="AA30" s="50"/>
      <c r="AB30" s="50"/>
    </row>
    <row r="31" spans="1:57" x14ac:dyDescent="0.2">
      <c r="A31" s="125"/>
      <c r="B31" s="70">
        <f t="shared" ref="B31:H31" si="18">B30*100/B15</f>
        <v>0</v>
      </c>
      <c r="C31" s="70">
        <f t="shared" si="18"/>
        <v>0</v>
      </c>
      <c r="D31" s="70">
        <f t="shared" si="18"/>
        <v>0</v>
      </c>
      <c r="E31" s="70">
        <f t="shared" si="18"/>
        <v>0</v>
      </c>
      <c r="F31" s="70">
        <f t="shared" si="18"/>
        <v>0</v>
      </c>
      <c r="G31" s="83">
        <f t="shared" si="18"/>
        <v>0</v>
      </c>
      <c r="H31" s="70">
        <f t="shared" si="18"/>
        <v>0</v>
      </c>
      <c r="I31" s="63"/>
      <c r="J31" s="70">
        <f t="shared" ref="J31:P31" si="19">J30*100/J15</f>
        <v>0</v>
      </c>
      <c r="K31" s="70">
        <f t="shared" si="19"/>
        <v>0</v>
      </c>
      <c r="L31" s="11">
        <f>L30*100/L15</f>
        <v>0</v>
      </c>
      <c r="M31" s="70">
        <f t="shared" si="19"/>
        <v>0</v>
      </c>
      <c r="N31" s="11">
        <f>N30*100/N15</f>
        <v>0</v>
      </c>
      <c r="O31" s="83">
        <f t="shared" si="19"/>
        <v>0</v>
      </c>
      <c r="P31" s="70">
        <f t="shared" si="19"/>
        <v>0</v>
      </c>
      <c r="Q31" s="63"/>
      <c r="R31" s="70">
        <f t="shared" ref="R31:X31" si="20">R30*100/R15</f>
        <v>0</v>
      </c>
      <c r="S31" s="70">
        <f t="shared" si="20"/>
        <v>0</v>
      </c>
      <c r="T31" s="70">
        <f t="shared" si="20"/>
        <v>0</v>
      </c>
      <c r="U31" s="70">
        <f t="shared" si="20"/>
        <v>0</v>
      </c>
      <c r="V31" s="70">
        <f t="shared" si="20"/>
        <v>0</v>
      </c>
      <c r="W31" s="83">
        <f t="shared" si="20"/>
        <v>0</v>
      </c>
      <c r="X31" s="70">
        <f t="shared" si="20"/>
        <v>0</v>
      </c>
      <c r="Y31" s="3"/>
      <c r="Z31" s="40">
        <f>(H31+P31+X31)/3</f>
        <v>0</v>
      </c>
      <c r="AA31" s="20"/>
      <c r="AB31" s="20"/>
      <c r="AC31" s="85"/>
    </row>
    <row r="32" spans="1:57" x14ac:dyDescent="0.2">
      <c r="A32" s="124" t="s">
        <v>15</v>
      </c>
      <c r="B32" s="102">
        <v>0</v>
      </c>
      <c r="C32" s="102">
        <v>0</v>
      </c>
      <c r="D32" s="31">
        <v>0</v>
      </c>
      <c r="E32" s="31">
        <v>0</v>
      </c>
      <c r="F32" s="31">
        <v>0</v>
      </c>
      <c r="G32" s="93">
        <v>0</v>
      </c>
      <c r="H32" s="82">
        <f>SUM(B32:G32)</f>
        <v>0</v>
      </c>
      <c r="I32" s="33"/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93">
        <v>0</v>
      </c>
      <c r="P32" s="39">
        <f>SUM(J32:O32)</f>
        <v>0</v>
      </c>
      <c r="Q32" s="33"/>
      <c r="R32" s="86">
        <v>0</v>
      </c>
      <c r="S32" s="31">
        <v>0</v>
      </c>
      <c r="T32" s="86">
        <v>0</v>
      </c>
      <c r="U32" s="31">
        <v>0</v>
      </c>
      <c r="V32" s="31">
        <v>0</v>
      </c>
      <c r="W32" s="93">
        <v>0</v>
      </c>
      <c r="X32" s="39">
        <f>SUM(R32:W32)</f>
        <v>0</v>
      </c>
      <c r="Y32" s="3"/>
      <c r="Z32" s="97">
        <f>H32+X32+P32</f>
        <v>0</v>
      </c>
      <c r="AA32" s="50"/>
      <c r="AB32" s="50"/>
    </row>
    <row r="33" spans="1:36" x14ac:dyDescent="0.2">
      <c r="A33" s="125"/>
      <c r="B33" s="70">
        <f>B32*100/B15</f>
        <v>0</v>
      </c>
      <c r="C33" s="70">
        <f>C32*100/C15</f>
        <v>0</v>
      </c>
      <c r="D33" s="11">
        <f t="shared" ref="D33:H33" si="21">D32*100/D15</f>
        <v>0</v>
      </c>
      <c r="E33" s="11">
        <f t="shared" si="21"/>
        <v>0</v>
      </c>
      <c r="F33" s="11">
        <f t="shared" si="21"/>
        <v>0</v>
      </c>
      <c r="G33" s="94">
        <f t="shared" si="21"/>
        <v>0</v>
      </c>
      <c r="H33" s="70">
        <f t="shared" si="21"/>
        <v>0</v>
      </c>
      <c r="I33" s="33"/>
      <c r="J33" s="11">
        <f t="shared" ref="J33:P33" si="22">J32*100/J15</f>
        <v>0</v>
      </c>
      <c r="K33" s="11">
        <f t="shared" si="22"/>
        <v>0</v>
      </c>
      <c r="L33" s="11">
        <f t="shared" si="22"/>
        <v>0</v>
      </c>
      <c r="M33" s="11">
        <f t="shared" si="22"/>
        <v>0</v>
      </c>
      <c r="N33" s="11">
        <f t="shared" si="22"/>
        <v>0</v>
      </c>
      <c r="O33" s="94">
        <f t="shared" si="22"/>
        <v>0</v>
      </c>
      <c r="P33" s="11">
        <f t="shared" si="22"/>
        <v>0</v>
      </c>
      <c r="Q33" s="33"/>
      <c r="R33" s="11">
        <f>R32*100/R15</f>
        <v>0</v>
      </c>
      <c r="S33" s="11">
        <f t="shared" ref="S33:X33" si="23">S32*100/S15</f>
        <v>0</v>
      </c>
      <c r="T33" s="11">
        <f>T32*100/T15</f>
        <v>0</v>
      </c>
      <c r="U33" s="11">
        <f t="shared" si="23"/>
        <v>0</v>
      </c>
      <c r="V33" s="11">
        <f t="shared" si="23"/>
        <v>0</v>
      </c>
      <c r="W33" s="94">
        <f t="shared" si="23"/>
        <v>0</v>
      </c>
      <c r="X33" s="11">
        <f t="shared" si="23"/>
        <v>0</v>
      </c>
      <c r="Y33" s="3"/>
      <c r="Z33" s="40">
        <f>(H33+P33+X33)/3</f>
        <v>0</v>
      </c>
      <c r="AA33" s="20"/>
      <c r="AB33" s="20"/>
      <c r="AD33" s="71"/>
      <c r="AE33" s="71"/>
      <c r="AF33" s="71"/>
      <c r="AG33" s="71"/>
      <c r="AH33" s="71"/>
      <c r="AI33" s="71"/>
      <c r="AJ33" s="71"/>
    </row>
    <row r="34" spans="1:36" x14ac:dyDescent="0.2">
      <c r="A34" s="122" t="s">
        <v>10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93">
        <v>0</v>
      </c>
      <c r="H34" s="82">
        <f>SUM(B34:G34)</f>
        <v>0</v>
      </c>
      <c r="I34" s="33"/>
      <c r="J34" s="31">
        <v>0</v>
      </c>
      <c r="K34" s="31">
        <v>0</v>
      </c>
      <c r="L34" s="31">
        <v>0</v>
      </c>
      <c r="M34" s="31">
        <v>0</v>
      </c>
      <c r="N34" s="31"/>
      <c r="O34" s="93">
        <v>0</v>
      </c>
      <c r="P34" s="39">
        <f>SUM(J34:O34)</f>
        <v>0</v>
      </c>
      <c r="Q34" s="33"/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93">
        <v>0</v>
      </c>
      <c r="X34" s="39">
        <f>SUM(R34:W34)</f>
        <v>0</v>
      </c>
      <c r="Y34" s="3"/>
      <c r="Z34" s="97">
        <f>H34+P34+X34</f>
        <v>0</v>
      </c>
      <c r="AA34" s="50"/>
      <c r="AB34" s="50"/>
      <c r="AD34" s="71"/>
      <c r="AE34" s="71"/>
      <c r="AF34" s="71"/>
      <c r="AG34" s="71"/>
      <c r="AH34" s="71"/>
      <c r="AI34" s="71"/>
      <c r="AJ34" s="71"/>
    </row>
    <row r="35" spans="1:36" x14ac:dyDescent="0.2">
      <c r="A35" s="123"/>
      <c r="B35" s="11">
        <f>B34*100/B15</f>
        <v>0</v>
      </c>
      <c r="C35" s="11">
        <f>C34*100/C15</f>
        <v>0</v>
      </c>
      <c r="D35" s="11">
        <f t="shared" ref="D35:H35" si="24">D34*100/D15</f>
        <v>0</v>
      </c>
      <c r="E35" s="11">
        <f t="shared" si="24"/>
        <v>0</v>
      </c>
      <c r="F35" s="11">
        <f t="shared" si="24"/>
        <v>0</v>
      </c>
      <c r="G35" s="94">
        <f t="shared" si="24"/>
        <v>0</v>
      </c>
      <c r="H35" s="70">
        <f t="shared" si="24"/>
        <v>0</v>
      </c>
      <c r="I35" s="34"/>
      <c r="J35" s="11">
        <f t="shared" ref="J35:P35" si="25">J34*100/J15</f>
        <v>0</v>
      </c>
      <c r="K35" s="11">
        <f t="shared" si="25"/>
        <v>0</v>
      </c>
      <c r="L35" s="32">
        <f t="shared" si="25"/>
        <v>0</v>
      </c>
      <c r="M35" s="11">
        <f t="shared" si="25"/>
        <v>0</v>
      </c>
      <c r="N35" s="11">
        <f t="shared" si="25"/>
        <v>0</v>
      </c>
      <c r="O35" s="94">
        <f t="shared" si="25"/>
        <v>0</v>
      </c>
      <c r="P35" s="11">
        <f t="shared" si="25"/>
        <v>0</v>
      </c>
      <c r="Q35" s="34"/>
      <c r="R35" s="11">
        <f t="shared" ref="R35:X35" si="26">R34*100/R15</f>
        <v>0</v>
      </c>
      <c r="S35" s="11">
        <f t="shared" si="26"/>
        <v>0</v>
      </c>
      <c r="T35" s="32">
        <f t="shared" si="26"/>
        <v>0</v>
      </c>
      <c r="U35" s="11">
        <f t="shared" si="26"/>
        <v>0</v>
      </c>
      <c r="V35" s="11">
        <f t="shared" si="26"/>
        <v>0</v>
      </c>
      <c r="W35" s="94">
        <f t="shared" si="26"/>
        <v>0</v>
      </c>
      <c r="X35" s="11">
        <f t="shared" si="26"/>
        <v>0</v>
      </c>
      <c r="Z35" s="98">
        <f>(H35+P35+X35)/3</f>
        <v>0</v>
      </c>
      <c r="AA35" s="20"/>
      <c r="AB35" s="20"/>
      <c r="AE35"/>
      <c r="AG35" s="71"/>
      <c r="AH35" s="71"/>
      <c r="AI35" s="71"/>
      <c r="AJ35" s="71"/>
    </row>
    <row r="36" spans="1:36" x14ac:dyDescent="0.2">
      <c r="A36" s="126" t="s">
        <v>7</v>
      </c>
      <c r="B36" s="42">
        <v>0</v>
      </c>
      <c r="C36" s="39">
        <v>0</v>
      </c>
      <c r="D36" s="39">
        <f>D18+D24+D26+D30+D32+D34+D16+D28+D20</f>
        <v>0</v>
      </c>
      <c r="E36" s="39">
        <f>E18+E24+E26+E28+E30+E32+E34+E16+E20</f>
        <v>0</v>
      </c>
      <c r="F36" s="39">
        <f>F18+F24+F26+F28+F30+F34+F16+F32+F20</f>
        <v>0</v>
      </c>
      <c r="G36" s="89">
        <f>G18+G16+G24+G26+G28+G30+G32+G34+G20</f>
        <v>0</v>
      </c>
      <c r="H36" s="101">
        <f>SUM(B36:G36)</f>
        <v>0</v>
      </c>
      <c r="I36" s="34"/>
      <c r="J36" s="39">
        <f>J16+J18+J20+J26+J30+J32+J34+J28+J22</f>
        <v>3</v>
      </c>
      <c r="K36" s="39">
        <f>K16+K18+K20+K26+K30+K32+K34+K28+K22</f>
        <v>0</v>
      </c>
      <c r="L36" s="82">
        <f>L16+L18+L20+L26+L32+L34+L28+L22+L30</f>
        <v>0</v>
      </c>
      <c r="M36" s="39">
        <f>M16+M18+M20+M26+M28+M30+M32+M34+M22</f>
        <v>0</v>
      </c>
      <c r="N36" s="82">
        <f>N16+N18+N20+N26+N28+N32+N34+N22+N30</f>
        <v>0</v>
      </c>
      <c r="O36" s="91">
        <f>O16+O18+O20+O26+O30+O32+O34+O22</f>
        <v>0</v>
      </c>
      <c r="P36" s="96">
        <f>SUM(J36:O36)</f>
        <v>3</v>
      </c>
      <c r="Q36" s="34"/>
      <c r="R36" s="82">
        <v>0</v>
      </c>
      <c r="S36" s="39">
        <v>0</v>
      </c>
      <c r="T36" s="82">
        <v>0</v>
      </c>
      <c r="U36" s="39">
        <v>0</v>
      </c>
      <c r="V36" s="39">
        <v>0</v>
      </c>
      <c r="W36" s="89">
        <f>W16+W18+W20+W26+W28+W30+W32+W34+W22</f>
        <v>0</v>
      </c>
      <c r="X36" s="96">
        <f>SUM(R36:W36)</f>
        <v>0</v>
      </c>
      <c r="Z36" s="97">
        <f>Z16+Z18+Z20+Z22+Z24+Z26+Z28+Z30+Z32+Z34</f>
        <v>3</v>
      </c>
      <c r="AA36" s="50"/>
      <c r="AB36" s="50"/>
    </row>
    <row r="37" spans="1:36" x14ac:dyDescent="0.2">
      <c r="A37" s="127"/>
      <c r="B37" s="44">
        <f>(B19+B27+B31+B33+B35+B17+B25+E28+B21+B29)/9</f>
        <v>0</v>
      </c>
      <c r="C37" s="44">
        <f>(C19+C27+C31+C29+C33+C35+C17+C25+C21)/9</f>
        <v>0</v>
      </c>
      <c r="D37" s="44">
        <f>(D19+D27+D31+D33+D35+D25+D17+D29+D21)/9</f>
        <v>0</v>
      </c>
      <c r="E37" s="44">
        <f>(E19+E27+E31+E33+E35+E25+E17+E29+E21)/9</f>
        <v>0</v>
      </c>
      <c r="F37" s="44">
        <f>(F19+F27+F31+F35+F25+F17+F33+F29+F21)/9</f>
        <v>0</v>
      </c>
      <c r="G37" s="90">
        <f>(G19+G27+G29+G31+G33+G35+G17+G25+G21)/9</f>
        <v>0</v>
      </c>
      <c r="H37" s="87">
        <f>(H19+H27+H29+H31+H33+H35+H17+H25+H21)/9</f>
        <v>0</v>
      </c>
      <c r="J37" s="44">
        <f>(J19+J27+J31+J33+J35+J17+J29+J21+J23)/9</f>
        <v>0.77519379844961245</v>
      </c>
      <c r="K37" s="44">
        <f>(K19+K27+K31+K33+K35+K17+K21+K29+K23)/9</f>
        <v>0</v>
      </c>
      <c r="L37" s="87">
        <f>(L19+L27+L33+L35+L17+L21+L29+L31+L36)/9</f>
        <v>0</v>
      </c>
      <c r="M37" s="44">
        <f>(M19+M27+M31+M33+M35+M17+M21+M29+M23)/9</f>
        <v>0</v>
      </c>
      <c r="N37" s="87">
        <f>(N19+N27+N33+N35+N17+N21+N29+N23+N31)/9</f>
        <v>0</v>
      </c>
      <c r="O37" s="92">
        <f>(O19+O27+O31+O33+O35+O17+O21+O23)/8</f>
        <v>0</v>
      </c>
      <c r="P37" s="44">
        <f>(P19+P27+P29+P31+P33+P35+P17+P21+P23)/9</f>
        <v>0.13020833333333334</v>
      </c>
      <c r="R37" s="87">
        <f>(R19+R27+R29+R31+R33+R35+R17+R21+R23)/9</f>
        <v>0</v>
      </c>
      <c r="S37" s="44">
        <f>(S19+S27+S29+S31+S33+S35+S21+S17+S23)/9</f>
        <v>0</v>
      </c>
      <c r="T37" s="87">
        <f>(T19+T27+T29+T31+T35+T17+T21+T23+T33)/9</f>
        <v>0</v>
      </c>
      <c r="U37" s="44">
        <f>(U19+U27+U29+U31+U33+U35+U21+U17+U23)/9</f>
        <v>0</v>
      </c>
      <c r="V37" s="44">
        <f>(V19+V27+V29+V31+V33+V35+V21+V17+V23)/9</f>
        <v>0</v>
      </c>
      <c r="W37" s="90">
        <f>(W19+W27+W29+W31+W33+W35+W17+W21+W23)/9</f>
        <v>0</v>
      </c>
      <c r="X37" s="44">
        <f>(X19+X27+X29+X31+X33+X35+X17+X21+X23)/9</f>
        <v>0</v>
      </c>
      <c r="Z37" s="99">
        <f>(H37+P37+X37)/3</f>
        <v>4.3402777777777783E-2</v>
      </c>
      <c r="AA37" s="21"/>
      <c r="AB37" s="21"/>
      <c r="AC37" s="113"/>
      <c r="AD37" s="113"/>
      <c r="AE37" s="113"/>
      <c r="AF37" s="113"/>
      <c r="AG37" s="113"/>
      <c r="AH37" s="113"/>
    </row>
    <row r="38" spans="1:36" x14ac:dyDescent="0.2">
      <c r="A38" s="10"/>
      <c r="B38" s="17"/>
      <c r="C38" s="17"/>
      <c r="D38" s="18"/>
      <c r="E38" s="18"/>
      <c r="F38" s="18"/>
      <c r="G38" s="18"/>
      <c r="H38" s="19"/>
      <c r="J38" s="17"/>
      <c r="K38" s="17"/>
      <c r="L38" s="17"/>
      <c r="M38" s="17"/>
      <c r="N38" s="17"/>
      <c r="O38" s="17"/>
      <c r="P38" s="20"/>
      <c r="R38" s="17"/>
      <c r="S38" s="17"/>
      <c r="T38" s="17"/>
      <c r="U38" s="17"/>
      <c r="V38" s="17"/>
      <c r="W38" s="17"/>
      <c r="X38" s="76"/>
      <c r="Z38" s="21"/>
      <c r="AA38" s="21"/>
      <c r="AB38" s="21"/>
    </row>
    <row r="39" spans="1:36" x14ac:dyDescent="0.2">
      <c r="Z39" s="37"/>
      <c r="AA39" s="37"/>
      <c r="AB39" s="37"/>
    </row>
    <row r="40" spans="1:36" ht="15" x14ac:dyDescent="0.25">
      <c r="Z40" s="43">
        <f>100-Z37</f>
        <v>99.956597222222229</v>
      </c>
      <c r="AA40" s="80"/>
      <c r="AB40" s="80"/>
    </row>
    <row r="41" spans="1:36" ht="15" x14ac:dyDescent="0.25">
      <c r="Z41" s="80"/>
      <c r="AA41" s="80"/>
      <c r="AB41" s="80"/>
      <c r="AE41" s="71"/>
    </row>
    <row r="42" spans="1:36" ht="15" x14ac:dyDescent="0.25">
      <c r="Z42" s="80"/>
      <c r="AA42" s="80"/>
      <c r="AB42" s="80"/>
      <c r="AE42" s="71"/>
    </row>
    <row r="43" spans="1:36" ht="15.75" thickBot="1" x14ac:dyDescent="0.3">
      <c r="B43" s="111"/>
      <c r="C43" s="111"/>
      <c r="D43" s="111"/>
      <c r="E43" s="111"/>
      <c r="F43" s="111"/>
      <c r="G43" s="111"/>
      <c r="H43" s="111"/>
      <c r="R43" s="111"/>
      <c r="S43" s="111"/>
      <c r="T43" s="111"/>
      <c r="U43" s="111"/>
      <c r="V43" s="111"/>
      <c r="W43" s="111"/>
      <c r="X43" s="112"/>
      <c r="Z43" s="80"/>
      <c r="AA43" s="80"/>
      <c r="AB43" s="80"/>
      <c r="AE43" s="71"/>
    </row>
    <row r="44" spans="1:36" x14ac:dyDescent="0.2">
      <c r="A44" s="37"/>
      <c r="B44" t="s">
        <v>72</v>
      </c>
      <c r="D44" s="47"/>
      <c r="R44" t="s">
        <v>70</v>
      </c>
      <c r="X44"/>
      <c r="AE44"/>
    </row>
    <row r="45" spans="1:36" x14ac:dyDescent="0.2">
      <c r="B45" t="s">
        <v>69</v>
      </c>
      <c r="D45" s="110"/>
      <c r="R45" t="s">
        <v>71</v>
      </c>
      <c r="X45"/>
      <c r="AE45"/>
    </row>
    <row r="46" spans="1:36" x14ac:dyDescent="0.2">
      <c r="D46" s="47"/>
      <c r="X46"/>
      <c r="AE46"/>
    </row>
    <row r="47" spans="1:36" x14ac:dyDescent="0.2">
      <c r="D47" s="47"/>
      <c r="X47"/>
      <c r="AE47"/>
    </row>
    <row r="48" spans="1:36" x14ac:dyDescent="0.2">
      <c r="E48" s="71"/>
      <c r="F48" s="71"/>
      <c r="G48" s="71"/>
      <c r="H48" s="71"/>
    </row>
    <row r="49" spans="3:3" x14ac:dyDescent="0.2">
      <c r="C49" s="71"/>
    </row>
  </sheetData>
  <mergeCells count="25">
    <mergeCell ref="A22:A23"/>
    <mergeCell ref="AE16:AE17"/>
    <mergeCell ref="A16:A17"/>
    <mergeCell ref="A18:A19"/>
    <mergeCell ref="A12:A13"/>
    <mergeCell ref="A14:A15"/>
    <mergeCell ref="Z12:Z13"/>
    <mergeCell ref="Z14:Z15"/>
    <mergeCell ref="A20:A21"/>
    <mergeCell ref="A2:Y2"/>
    <mergeCell ref="B10:H10"/>
    <mergeCell ref="J10:P10"/>
    <mergeCell ref="R10:X10"/>
    <mergeCell ref="Y7:Z7"/>
    <mergeCell ref="A7:X7"/>
    <mergeCell ref="A3:Y3"/>
    <mergeCell ref="A6:X6"/>
    <mergeCell ref="A5:Y5"/>
    <mergeCell ref="A34:A35"/>
    <mergeCell ref="A28:A29"/>
    <mergeCell ref="A36:A37"/>
    <mergeCell ref="A24:A25"/>
    <mergeCell ref="A26:A27"/>
    <mergeCell ref="A32:A33"/>
    <mergeCell ref="A30:A31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scale="78" orientation="landscape" horizontalDpi="300" verticalDpi="300" r:id="rId1"/>
  <headerFooter alignWithMargins="0"/>
  <drawing r:id="rId2"/>
  <extLst>
    <ext xmlns:mx="http://schemas.microsoft.com/office/mac/excel/2008/main" uri="http://schemas.microsoft.com/office/mac/excel/2008/main">
      <mx:PLV Mode="0" OnePage="0" WScale="7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topLeftCell="G37" workbookViewId="0">
      <selection activeCell="L53" sqref="L53"/>
    </sheetView>
  </sheetViews>
  <sheetFormatPr baseColWidth="10" defaultRowHeight="12.75" x14ac:dyDescent="0.2"/>
  <cols>
    <col min="2" max="2" width="0" hidden="1" customWidth="1"/>
    <col min="3" max="3" width="8.28515625" customWidth="1"/>
    <col min="12" max="12" width="6.28515625" customWidth="1"/>
    <col min="13" max="13" width="7.7109375" customWidth="1"/>
    <col min="15" max="16" width="4.42578125" customWidth="1"/>
    <col min="17" max="17" width="5.140625" customWidth="1"/>
  </cols>
  <sheetData>
    <row r="2" spans="1:21" x14ac:dyDescent="0.2">
      <c r="B2" t="s">
        <v>18</v>
      </c>
    </row>
    <row r="3" spans="1:21" x14ac:dyDescent="0.2">
      <c r="B3" t="s">
        <v>7</v>
      </c>
      <c r="L3">
        <v>24</v>
      </c>
      <c r="M3">
        <f t="shared" ref="M3:M11" si="0">(L3)-100</f>
        <v>-76</v>
      </c>
      <c r="N3" t="s">
        <v>28</v>
      </c>
      <c r="O3" s="114"/>
      <c r="P3" s="114"/>
      <c r="Q3" s="114"/>
      <c r="R3" s="49"/>
      <c r="S3" s="114"/>
      <c r="T3" s="114"/>
      <c r="U3" s="114"/>
    </row>
    <row r="4" spans="1:21" x14ac:dyDescent="0.2">
      <c r="A4" t="s">
        <v>28</v>
      </c>
      <c r="B4">
        <v>17.262855683908317</v>
      </c>
      <c r="C4">
        <v>7.76</v>
      </c>
      <c r="L4">
        <v>30</v>
      </c>
      <c r="M4">
        <f t="shared" si="0"/>
        <v>-70</v>
      </c>
      <c r="N4" t="s">
        <v>29</v>
      </c>
      <c r="R4" s="11"/>
    </row>
    <row r="5" spans="1:21" x14ac:dyDescent="0.2">
      <c r="A5" t="s">
        <v>29</v>
      </c>
      <c r="B5">
        <v>14.238880291511871</v>
      </c>
      <c r="C5">
        <v>8.66</v>
      </c>
      <c r="L5">
        <v>14</v>
      </c>
      <c r="M5">
        <f t="shared" ref="M5" si="1">(L5)-100</f>
        <v>-86</v>
      </c>
      <c r="N5" t="s">
        <v>22</v>
      </c>
      <c r="R5" s="38"/>
    </row>
    <row r="6" spans="1:21" x14ac:dyDescent="0.2">
      <c r="A6" t="s">
        <v>48</v>
      </c>
      <c r="B6">
        <v>9.7622260780155514</v>
      </c>
      <c r="C6">
        <v>8</v>
      </c>
      <c r="L6">
        <v>19</v>
      </c>
      <c r="M6">
        <f t="shared" si="0"/>
        <v>-81</v>
      </c>
      <c r="N6" t="s">
        <v>30</v>
      </c>
      <c r="R6" s="11"/>
    </row>
    <row r="7" spans="1:21" x14ac:dyDescent="0.2">
      <c r="A7" t="s">
        <v>30</v>
      </c>
      <c r="B7">
        <v>18.127734443523916</v>
      </c>
      <c r="C7">
        <v>7.5</v>
      </c>
      <c r="L7">
        <v>9</v>
      </c>
      <c r="M7">
        <f t="shared" si="0"/>
        <v>-91</v>
      </c>
      <c r="N7" t="s">
        <v>31</v>
      </c>
      <c r="R7" s="38"/>
    </row>
    <row r="8" spans="1:21" x14ac:dyDescent="0.2">
      <c r="A8" t="s">
        <v>31</v>
      </c>
      <c r="B8">
        <v>9.7622260780155514</v>
      </c>
      <c r="C8">
        <v>8.5</v>
      </c>
      <c r="L8">
        <v>20</v>
      </c>
      <c r="M8">
        <f t="shared" si="0"/>
        <v>-80</v>
      </c>
      <c r="N8" t="s">
        <v>34</v>
      </c>
      <c r="R8" s="11"/>
    </row>
    <row r="9" spans="1:21" x14ac:dyDescent="0.2">
      <c r="A9" t="s">
        <v>34</v>
      </c>
      <c r="B9">
        <v>9.2709337446179561</v>
      </c>
      <c r="C9">
        <v>8.6300000000000008</v>
      </c>
      <c r="L9">
        <v>4</v>
      </c>
      <c r="M9">
        <f t="shared" ref="M9" si="2">(L9)-100</f>
        <v>-96</v>
      </c>
      <c r="N9" t="s">
        <v>23</v>
      </c>
      <c r="R9" s="38"/>
    </row>
    <row r="10" spans="1:21" x14ac:dyDescent="0.2">
      <c r="A10" t="s">
        <v>25</v>
      </c>
      <c r="B10">
        <v>8.7803969382916751</v>
      </c>
      <c r="C10">
        <v>8.58</v>
      </c>
      <c r="L10">
        <v>2</v>
      </c>
      <c r="M10">
        <f t="shared" si="0"/>
        <v>-98</v>
      </c>
      <c r="N10" t="s">
        <v>33</v>
      </c>
      <c r="R10" s="11"/>
    </row>
    <row r="11" spans="1:21" x14ac:dyDescent="0.2">
      <c r="A11" t="s">
        <v>50</v>
      </c>
      <c r="B11">
        <v>1.9047619047619049</v>
      </c>
      <c r="C11">
        <v>8.7799999999999994</v>
      </c>
      <c r="L11">
        <v>8</v>
      </c>
      <c r="M11">
        <f t="shared" si="0"/>
        <v>-92</v>
      </c>
      <c r="N11" t="s">
        <v>24</v>
      </c>
      <c r="R11" s="31"/>
    </row>
    <row r="12" spans="1:21" x14ac:dyDescent="0.2">
      <c r="A12" t="s">
        <v>24</v>
      </c>
      <c r="B12">
        <v>4.5600487705750865</v>
      </c>
      <c r="C12">
        <v>8.3800000000000008</v>
      </c>
      <c r="R12" s="11"/>
    </row>
    <row r="13" spans="1:21" x14ac:dyDescent="0.2">
      <c r="R13" s="38"/>
    </row>
    <row r="14" spans="1:21" x14ac:dyDescent="0.2">
      <c r="B14" t="s">
        <v>19</v>
      </c>
      <c r="R14" s="11"/>
    </row>
    <row r="15" spans="1:21" x14ac:dyDescent="0.2">
      <c r="B15" t="s">
        <v>7</v>
      </c>
      <c r="R15" s="38"/>
    </row>
    <row r="16" spans="1:21" x14ac:dyDescent="0.2">
      <c r="A16" t="s">
        <v>28</v>
      </c>
      <c r="B16">
        <v>3.6049207101838676</v>
      </c>
      <c r="C16" s="115">
        <v>8.06</v>
      </c>
      <c r="L16">
        <v>19</v>
      </c>
      <c r="M16">
        <f t="shared" ref="M16:M24" si="3">(L16)-100</f>
        <v>-81</v>
      </c>
      <c r="N16" t="s">
        <v>28</v>
      </c>
      <c r="R16" s="11"/>
    </row>
    <row r="17" spans="1:25" x14ac:dyDescent="0.2">
      <c r="A17" t="s">
        <v>29</v>
      </c>
      <c r="B17">
        <v>18.185652396178714</v>
      </c>
      <c r="C17" s="115">
        <v>7.35</v>
      </c>
      <c r="L17">
        <v>26</v>
      </c>
      <c r="M17">
        <f t="shared" si="3"/>
        <v>-74</v>
      </c>
      <c r="N17" t="s">
        <v>29</v>
      </c>
      <c r="R17" s="38"/>
    </row>
    <row r="18" spans="1:25" x14ac:dyDescent="0.2">
      <c r="A18" t="s">
        <v>48</v>
      </c>
      <c r="C18" s="115">
        <v>7.83</v>
      </c>
      <c r="L18">
        <v>17</v>
      </c>
      <c r="M18">
        <f t="shared" si="3"/>
        <v>-83</v>
      </c>
      <c r="N18" t="s">
        <v>48</v>
      </c>
      <c r="R18" s="11"/>
    </row>
    <row r="19" spans="1:25" x14ac:dyDescent="0.2">
      <c r="A19" t="s">
        <v>32</v>
      </c>
      <c r="B19">
        <v>15.422057395741605</v>
      </c>
      <c r="C19" s="115">
        <v>7.61</v>
      </c>
      <c r="L19">
        <v>9</v>
      </c>
      <c r="M19">
        <f t="shared" si="3"/>
        <v>-91</v>
      </c>
      <c r="N19" t="s">
        <v>32</v>
      </c>
      <c r="R19" s="38"/>
    </row>
    <row r="20" spans="1:25" x14ac:dyDescent="0.2">
      <c r="A20" t="s">
        <v>21</v>
      </c>
      <c r="B20">
        <v>20.16026002868108</v>
      </c>
      <c r="C20" s="115">
        <v>7.91</v>
      </c>
      <c r="L20">
        <v>9</v>
      </c>
      <c r="M20">
        <f t="shared" si="3"/>
        <v>-91</v>
      </c>
      <c r="N20" t="s">
        <v>21</v>
      </c>
      <c r="R20" s="11"/>
    </row>
    <row r="21" spans="1:25" x14ac:dyDescent="0.2">
      <c r="A21" t="s">
        <v>34</v>
      </c>
      <c r="B21">
        <v>16.234848208532419</v>
      </c>
      <c r="C21" s="115">
        <v>7.83</v>
      </c>
      <c r="L21">
        <v>7</v>
      </c>
      <c r="M21">
        <f t="shared" si="3"/>
        <v>-93</v>
      </c>
      <c r="N21" t="s">
        <v>34</v>
      </c>
      <c r="R21" s="38"/>
    </row>
    <row r="22" spans="1:25" x14ac:dyDescent="0.2">
      <c r="A22" t="s">
        <v>25</v>
      </c>
      <c r="B22">
        <v>28.137709716657085</v>
      </c>
      <c r="C22" s="115">
        <v>8.26</v>
      </c>
      <c r="L22">
        <v>1</v>
      </c>
      <c r="M22">
        <f t="shared" si="3"/>
        <v>-99</v>
      </c>
      <c r="N22" t="s">
        <v>25</v>
      </c>
      <c r="R22" s="11"/>
      <c r="T22" t="s">
        <v>74</v>
      </c>
      <c r="W22" t="s">
        <v>76</v>
      </c>
    </row>
    <row r="23" spans="1:25" x14ac:dyDescent="0.2">
      <c r="A23" t="s">
        <v>50</v>
      </c>
      <c r="B23">
        <v>4.923299528562687</v>
      </c>
      <c r="C23" s="116">
        <v>8.56</v>
      </c>
      <c r="E23" t="s">
        <v>74</v>
      </c>
      <c r="H23" t="s">
        <v>76</v>
      </c>
      <c r="L23">
        <v>7</v>
      </c>
      <c r="M23">
        <f t="shared" si="3"/>
        <v>-93</v>
      </c>
      <c r="N23" t="s">
        <v>50</v>
      </c>
      <c r="R23" s="38">
        <v>27</v>
      </c>
      <c r="T23" s="119"/>
      <c r="U23" s="119"/>
      <c r="W23" s="119"/>
      <c r="X23" s="119"/>
    </row>
    <row r="24" spans="1:25" x14ac:dyDescent="0.2">
      <c r="A24" t="s">
        <v>26</v>
      </c>
      <c r="B24">
        <v>18.649381017802071</v>
      </c>
      <c r="C24" s="115">
        <v>8.6300000000000008</v>
      </c>
      <c r="E24" s="119"/>
      <c r="F24" s="119"/>
      <c r="H24" s="119"/>
      <c r="I24" s="119"/>
      <c r="L24">
        <v>5</v>
      </c>
      <c r="M24">
        <f t="shared" si="3"/>
        <v>-95</v>
      </c>
      <c r="N24" t="s">
        <v>26</v>
      </c>
      <c r="R24" s="11">
        <v>15.083798882681565</v>
      </c>
      <c r="T24" t="s">
        <v>75</v>
      </c>
      <c r="W24" s="121" t="s">
        <v>78</v>
      </c>
    </row>
    <row r="25" spans="1:25" x14ac:dyDescent="0.2">
      <c r="E25" t="s">
        <v>75</v>
      </c>
      <c r="H25" s="121" t="s">
        <v>78</v>
      </c>
      <c r="R25" s="38">
        <v>24</v>
      </c>
      <c r="W25" s="121" t="s">
        <v>79</v>
      </c>
    </row>
    <row r="26" spans="1:25" x14ac:dyDescent="0.2">
      <c r="H26" s="121" t="s">
        <v>79</v>
      </c>
      <c r="R26" s="11">
        <v>13.407821229050279</v>
      </c>
      <c r="Y26" s="120" t="s">
        <v>77</v>
      </c>
    </row>
    <row r="27" spans="1:25" x14ac:dyDescent="0.2">
      <c r="B27" t="s">
        <v>20</v>
      </c>
      <c r="I27" s="120"/>
      <c r="J27" s="120" t="s">
        <v>77</v>
      </c>
      <c r="N27" t="s">
        <v>80</v>
      </c>
      <c r="R27" s="38">
        <v>29</v>
      </c>
    </row>
    <row r="28" spans="1:25" x14ac:dyDescent="0.2">
      <c r="B28" t="s">
        <v>7</v>
      </c>
      <c r="R28" s="11">
        <v>16.201117318435752</v>
      </c>
    </row>
    <row r="29" spans="1:25" x14ac:dyDescent="0.2">
      <c r="A29" t="s">
        <v>28</v>
      </c>
      <c r="B29">
        <v>15.97516776882739</v>
      </c>
      <c r="C29" s="115">
        <v>8.1</v>
      </c>
      <c r="L29">
        <v>18</v>
      </c>
      <c r="M29">
        <f t="shared" ref="M29:M39" si="4">(L29)-100</f>
        <v>-82</v>
      </c>
      <c r="N29" t="s">
        <v>28</v>
      </c>
      <c r="R29" s="38">
        <v>5</v>
      </c>
    </row>
    <row r="30" spans="1:25" x14ac:dyDescent="0.2">
      <c r="A30" t="s">
        <v>29</v>
      </c>
      <c r="B30">
        <v>19.889162561576356</v>
      </c>
      <c r="C30" s="115">
        <v>7.6</v>
      </c>
      <c r="L30">
        <v>30</v>
      </c>
      <c r="M30">
        <f t="shared" si="4"/>
        <v>-70</v>
      </c>
      <c r="N30" t="s">
        <v>29</v>
      </c>
      <c r="R30" s="11">
        <v>2.7932960893854748</v>
      </c>
    </row>
    <row r="31" spans="1:25" x14ac:dyDescent="0.2">
      <c r="A31" t="s">
        <v>48</v>
      </c>
      <c r="B31">
        <v>6.5745109543774731</v>
      </c>
      <c r="C31" s="115">
        <v>8</v>
      </c>
      <c r="L31">
        <v>12</v>
      </c>
      <c r="M31">
        <f t="shared" si="4"/>
        <v>-88</v>
      </c>
      <c r="N31" t="s">
        <v>48</v>
      </c>
      <c r="R31" s="31"/>
    </row>
    <row r="32" spans="1:25" x14ac:dyDescent="0.2">
      <c r="A32" t="s">
        <v>32</v>
      </c>
      <c r="B32">
        <v>1.1904761904761905</v>
      </c>
      <c r="C32" s="115">
        <v>7.8</v>
      </c>
      <c r="L32">
        <v>4</v>
      </c>
      <c r="M32">
        <f t="shared" si="4"/>
        <v>-96</v>
      </c>
      <c r="N32" t="s">
        <v>32</v>
      </c>
      <c r="R32" s="11"/>
    </row>
    <row r="33" spans="1:18" hidden="1" x14ac:dyDescent="0.2">
      <c r="A33" t="s">
        <v>21</v>
      </c>
      <c r="C33" s="22"/>
      <c r="N33" t="s">
        <v>21</v>
      </c>
      <c r="R33" s="38">
        <v>5</v>
      </c>
    </row>
    <row r="34" spans="1:18" x14ac:dyDescent="0.2">
      <c r="A34" t="s">
        <v>21</v>
      </c>
      <c r="B34">
        <v>5.3453267162944584</v>
      </c>
      <c r="C34" s="115">
        <v>8.1</v>
      </c>
      <c r="L34">
        <v>4</v>
      </c>
      <c r="M34">
        <f t="shared" si="4"/>
        <v>-96</v>
      </c>
      <c r="N34" t="s">
        <v>21</v>
      </c>
      <c r="R34" s="11">
        <v>2.7932960893854748</v>
      </c>
    </row>
    <row r="35" spans="1:18" hidden="1" x14ac:dyDescent="0.2">
      <c r="A35" t="s">
        <v>25</v>
      </c>
      <c r="B35">
        <v>10.403398974033012</v>
      </c>
      <c r="C35" s="22"/>
      <c r="L35">
        <v>6</v>
      </c>
      <c r="M35">
        <f t="shared" si="4"/>
        <v>-94</v>
      </c>
      <c r="N35" t="s">
        <v>25</v>
      </c>
      <c r="R35" s="38">
        <v>15</v>
      </c>
    </row>
    <row r="36" spans="1:18" x14ac:dyDescent="0.2">
      <c r="A36" t="s">
        <v>34</v>
      </c>
      <c r="B36">
        <v>6.5870910698496914</v>
      </c>
      <c r="C36" s="115">
        <v>7.85</v>
      </c>
      <c r="L36">
        <v>21</v>
      </c>
      <c r="M36">
        <f t="shared" si="4"/>
        <v>-79</v>
      </c>
      <c r="N36" t="s">
        <v>34</v>
      </c>
      <c r="R36" s="11">
        <v>8.3798882681564244</v>
      </c>
    </row>
    <row r="37" spans="1:18" x14ac:dyDescent="0.2">
      <c r="A37" t="s">
        <v>25</v>
      </c>
      <c r="B37">
        <v>7.1428571428571423</v>
      </c>
      <c r="C37" s="115">
        <v>8.1999999999999993</v>
      </c>
      <c r="L37">
        <v>3</v>
      </c>
      <c r="M37">
        <f t="shared" si="4"/>
        <v>-97</v>
      </c>
      <c r="N37" t="s">
        <v>25</v>
      </c>
      <c r="R37" s="38">
        <v>2</v>
      </c>
    </row>
    <row r="38" spans="1:18" x14ac:dyDescent="0.2">
      <c r="A38" t="s">
        <v>50</v>
      </c>
      <c r="B38">
        <v>0</v>
      </c>
      <c r="C38" s="115">
        <v>8.6999999999999993</v>
      </c>
      <c r="L38">
        <v>7</v>
      </c>
      <c r="M38">
        <f t="shared" si="4"/>
        <v>-93</v>
      </c>
      <c r="N38" t="s">
        <v>50</v>
      </c>
      <c r="R38" s="11">
        <v>1.1173184357541899</v>
      </c>
    </row>
    <row r="39" spans="1:18" x14ac:dyDescent="0.2">
      <c r="A39" t="s">
        <v>26</v>
      </c>
      <c r="B39">
        <v>7.6734120532785717</v>
      </c>
      <c r="C39" s="115">
        <v>8.6</v>
      </c>
      <c r="L39">
        <v>9</v>
      </c>
      <c r="M39">
        <f t="shared" si="4"/>
        <v>-91</v>
      </c>
      <c r="N39" t="s">
        <v>26</v>
      </c>
      <c r="R39" s="38">
        <v>17</v>
      </c>
    </row>
    <row r="40" spans="1:18" x14ac:dyDescent="0.2">
      <c r="R40" s="11">
        <v>9.4972067039106154</v>
      </c>
    </row>
    <row r="41" spans="1:18" x14ac:dyDescent="0.2">
      <c r="R41" s="38">
        <v>14</v>
      </c>
    </row>
    <row r="42" spans="1:18" x14ac:dyDescent="0.2">
      <c r="R42" s="11">
        <v>7.8212290502793298</v>
      </c>
    </row>
    <row r="43" spans="1:18" x14ac:dyDescent="0.2">
      <c r="R43" s="38">
        <v>138</v>
      </c>
    </row>
    <row r="44" spans="1:18" x14ac:dyDescent="0.2">
      <c r="R44" s="44">
        <v>8.5661080074487899</v>
      </c>
    </row>
    <row r="55" spans="5:10" x14ac:dyDescent="0.2">
      <c r="E55" t="s">
        <v>74</v>
      </c>
      <c r="H55" t="s">
        <v>76</v>
      </c>
    </row>
    <row r="56" spans="5:10" x14ac:dyDescent="0.2">
      <c r="E56" s="119"/>
      <c r="F56" s="119"/>
      <c r="H56" s="119"/>
      <c r="I56" s="119"/>
    </row>
    <row r="57" spans="5:10" x14ac:dyDescent="0.2">
      <c r="E57" t="s">
        <v>75</v>
      </c>
      <c r="H57" s="121" t="s">
        <v>78</v>
      </c>
    </row>
    <row r="58" spans="5:10" x14ac:dyDescent="0.2">
      <c r="H58" s="121" t="s">
        <v>79</v>
      </c>
    </row>
    <row r="59" spans="5:10" x14ac:dyDescent="0.2">
      <c r="I59" s="120"/>
      <c r="J59" s="120" t="s">
        <v>77</v>
      </c>
    </row>
  </sheetData>
  <phoneticPr fontId="0" type="noConversion"/>
  <pageMargins left="0.75" right="0.75" top="1" bottom="1" header="0" footer="0"/>
  <pageSetup scale="92" orientation="portrait" verticalDpi="0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opLeftCell="A28" zoomScale="70" zoomScaleNormal="70" zoomScalePageLayoutView="80" workbookViewId="0">
      <selection activeCell="AA49" sqref="AA49:AB54"/>
    </sheetView>
  </sheetViews>
  <sheetFormatPr baseColWidth="10" defaultRowHeight="12.75" x14ac:dyDescent="0.2"/>
  <cols>
    <col min="1" max="25" width="7.7109375" customWidth="1"/>
  </cols>
  <sheetData>
    <row r="1" spans="1:25" ht="15.95" customHeight="1" x14ac:dyDescent="0.2">
      <c r="A1" s="1" t="s">
        <v>37</v>
      </c>
      <c r="B1" s="1"/>
      <c r="C1" s="1"/>
      <c r="D1" s="1"/>
      <c r="E1" s="1"/>
      <c r="F1" s="1"/>
      <c r="G1" s="1"/>
      <c r="H1" s="1"/>
      <c r="I1" s="1" t="s">
        <v>38</v>
      </c>
      <c r="J1" s="1"/>
      <c r="K1" s="1"/>
      <c r="L1" s="1"/>
      <c r="M1" s="1"/>
      <c r="N1" s="1"/>
      <c r="O1" s="1"/>
      <c r="P1" s="1"/>
      <c r="Q1" s="1" t="s">
        <v>39</v>
      </c>
      <c r="R1" s="1"/>
      <c r="S1" s="1"/>
      <c r="T1" s="1"/>
      <c r="U1" s="1"/>
      <c r="V1" s="1"/>
      <c r="W1" s="1"/>
      <c r="X1" s="1"/>
      <c r="Y1" s="1"/>
    </row>
    <row r="2" spans="1:25" ht="15.95" customHeight="1" x14ac:dyDescent="0.2"/>
    <row r="3" spans="1:25" ht="15.95" customHeight="1" x14ac:dyDescent="0.2">
      <c r="A3" s="23" t="s">
        <v>1</v>
      </c>
      <c r="B3" s="23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35</v>
      </c>
      <c r="H3" s="25"/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6" t="s">
        <v>35</v>
      </c>
      <c r="P3" s="25"/>
      <c r="Q3" s="23" t="s">
        <v>1</v>
      </c>
      <c r="R3" s="23" t="s">
        <v>2</v>
      </c>
      <c r="S3" s="23" t="s">
        <v>3</v>
      </c>
      <c r="T3" s="23" t="s">
        <v>4</v>
      </c>
      <c r="U3" s="23" t="s">
        <v>5</v>
      </c>
      <c r="V3" s="23" t="s">
        <v>6</v>
      </c>
      <c r="W3" s="27" t="s">
        <v>35</v>
      </c>
      <c r="X3" s="25"/>
      <c r="Y3" s="28" t="s">
        <v>36</v>
      </c>
    </row>
    <row r="4" spans="1:25" ht="15.9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15.95" customHeight="1" x14ac:dyDescent="0.2">
      <c r="A5" s="103">
        <v>17.600000000000001</v>
      </c>
      <c r="B5" s="103">
        <v>9.9</v>
      </c>
      <c r="C5" s="103">
        <v>8.8000000000000007</v>
      </c>
      <c r="D5" s="103">
        <v>12</v>
      </c>
      <c r="E5" s="103">
        <v>9.3000000000000007</v>
      </c>
      <c r="F5" s="103">
        <v>11.7</v>
      </c>
      <c r="G5" s="106">
        <v>11.5</v>
      </c>
      <c r="H5" s="104"/>
      <c r="I5" s="104">
        <v>8.3000000000000007</v>
      </c>
      <c r="J5" s="104">
        <v>9.3000000000000007</v>
      </c>
      <c r="K5" s="104">
        <v>11</v>
      </c>
      <c r="L5" s="104">
        <v>12.7</v>
      </c>
      <c r="M5" s="104">
        <v>16.399999999999999</v>
      </c>
      <c r="N5" s="104">
        <v>10.5</v>
      </c>
      <c r="O5" s="107">
        <v>10.8</v>
      </c>
      <c r="P5" s="104"/>
      <c r="Q5" s="104">
        <v>8</v>
      </c>
      <c r="R5" s="104">
        <v>18.100000000000001</v>
      </c>
      <c r="S5" s="104">
        <v>10.3</v>
      </c>
      <c r="T5" s="104">
        <v>11.1</v>
      </c>
      <c r="U5" s="104">
        <v>15.2</v>
      </c>
      <c r="V5" s="104">
        <v>7</v>
      </c>
      <c r="W5" s="107">
        <v>11.5</v>
      </c>
      <c r="X5" s="104"/>
      <c r="Y5" s="106">
        <v>11.28</v>
      </c>
    </row>
    <row r="6" spans="1:25" ht="15.95" customHeight="1" x14ac:dyDescent="0.2">
      <c r="A6" s="104">
        <f t="shared" ref="A6:G6" si="0">100-A5</f>
        <v>82.4</v>
      </c>
      <c r="B6" s="104">
        <f t="shared" si="0"/>
        <v>90.1</v>
      </c>
      <c r="C6" s="104">
        <f t="shared" si="0"/>
        <v>91.2</v>
      </c>
      <c r="D6" s="104">
        <f t="shared" si="0"/>
        <v>88</v>
      </c>
      <c r="E6" s="104">
        <f t="shared" si="0"/>
        <v>90.7</v>
      </c>
      <c r="F6" s="104">
        <f t="shared" si="0"/>
        <v>88.3</v>
      </c>
      <c r="G6" s="107">
        <f t="shared" si="0"/>
        <v>88.5</v>
      </c>
      <c r="H6" s="104"/>
      <c r="I6" s="104">
        <f t="shared" ref="I6:O6" si="1">100-I5</f>
        <v>91.7</v>
      </c>
      <c r="J6" s="105">
        <f t="shared" si="1"/>
        <v>90.7</v>
      </c>
      <c r="K6" s="104">
        <f t="shared" si="1"/>
        <v>89</v>
      </c>
      <c r="L6" s="104">
        <f t="shared" si="1"/>
        <v>87.3</v>
      </c>
      <c r="M6" s="104">
        <f t="shared" si="1"/>
        <v>83.6</v>
      </c>
      <c r="N6" s="104">
        <f t="shared" si="1"/>
        <v>89.5</v>
      </c>
      <c r="O6" s="107">
        <f t="shared" si="1"/>
        <v>89.2</v>
      </c>
      <c r="P6" s="104"/>
      <c r="Q6" s="105">
        <f t="shared" ref="Q6:W6" si="2">100-Q5</f>
        <v>92</v>
      </c>
      <c r="R6" s="105">
        <f t="shared" si="2"/>
        <v>81.900000000000006</v>
      </c>
      <c r="S6" s="105">
        <f t="shared" si="2"/>
        <v>89.7</v>
      </c>
      <c r="T6" s="105">
        <f t="shared" si="2"/>
        <v>88.9</v>
      </c>
      <c r="U6" s="104">
        <f t="shared" si="2"/>
        <v>84.8</v>
      </c>
      <c r="V6" s="105">
        <f t="shared" si="2"/>
        <v>93</v>
      </c>
      <c r="W6" s="107">
        <f t="shared" si="2"/>
        <v>88.5</v>
      </c>
      <c r="X6" s="104"/>
      <c r="Y6" s="106">
        <f>100-Y5</f>
        <v>88.72</v>
      </c>
    </row>
    <row r="7" spans="1:25" ht="15.95" customHeight="1" x14ac:dyDescent="0.25">
      <c r="A7" s="108">
        <v>6</v>
      </c>
      <c r="B7" s="108">
        <v>3</v>
      </c>
      <c r="C7" s="108">
        <v>1</v>
      </c>
      <c r="D7" s="108">
        <v>5</v>
      </c>
      <c r="E7" s="108">
        <v>2</v>
      </c>
      <c r="F7" s="108">
        <v>4</v>
      </c>
      <c r="G7" s="25"/>
      <c r="H7" s="25"/>
      <c r="I7" s="109">
        <v>1</v>
      </c>
      <c r="J7" s="109">
        <v>2</v>
      </c>
      <c r="K7" s="109">
        <v>4</v>
      </c>
      <c r="L7" s="109">
        <v>5</v>
      </c>
      <c r="M7" s="109">
        <v>6</v>
      </c>
      <c r="N7" s="109">
        <v>3</v>
      </c>
      <c r="O7" s="25"/>
      <c r="P7" s="25"/>
      <c r="Q7" s="109">
        <v>2</v>
      </c>
      <c r="R7" s="109">
        <v>6</v>
      </c>
      <c r="S7" s="109">
        <v>3</v>
      </c>
      <c r="T7" s="109">
        <v>4</v>
      </c>
      <c r="U7" s="109">
        <v>5</v>
      </c>
      <c r="V7" s="109">
        <v>1</v>
      </c>
      <c r="W7" s="25"/>
      <c r="X7" s="25"/>
      <c r="Y7" s="25"/>
    </row>
    <row r="8" spans="1:25" ht="15.9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12" spans="1:25" x14ac:dyDescent="0.2">
      <c r="A12" t="s">
        <v>40</v>
      </c>
    </row>
    <row r="14" spans="1:25" ht="15" x14ac:dyDescent="0.2">
      <c r="A14" t="s">
        <v>41</v>
      </c>
      <c r="B14" s="30" t="s">
        <v>46</v>
      </c>
      <c r="C14" s="117">
        <v>8.5299999999999994</v>
      </c>
      <c r="D14" s="29"/>
    </row>
    <row r="15" spans="1:25" ht="15" x14ac:dyDescent="0.2">
      <c r="A15" t="s">
        <v>38</v>
      </c>
      <c r="B15" s="30" t="s">
        <v>47</v>
      </c>
      <c r="C15" s="117">
        <v>8.23</v>
      </c>
    </row>
    <row r="16" spans="1:25" ht="15" x14ac:dyDescent="0.2">
      <c r="A16" t="s">
        <v>39</v>
      </c>
      <c r="B16" s="30" t="s">
        <v>3</v>
      </c>
      <c r="C16" s="117">
        <v>8.61</v>
      </c>
    </row>
    <row r="17" spans="1:6" ht="15" x14ac:dyDescent="0.2">
      <c r="A17" t="s">
        <v>43</v>
      </c>
      <c r="B17" s="30" t="s">
        <v>4</v>
      </c>
      <c r="C17" s="118">
        <v>8.1300000000000008</v>
      </c>
    </row>
    <row r="18" spans="1:6" ht="15" x14ac:dyDescent="0.2">
      <c r="A18" t="s">
        <v>44</v>
      </c>
      <c r="B18" s="30" t="s">
        <v>5</v>
      </c>
      <c r="C18" s="118">
        <v>8.08</v>
      </c>
    </row>
    <row r="19" spans="1:6" ht="15" x14ac:dyDescent="0.2">
      <c r="A19" t="s">
        <v>45</v>
      </c>
      <c r="B19" s="30" t="s">
        <v>6</v>
      </c>
      <c r="C19" s="118">
        <v>8.67</v>
      </c>
    </row>
    <row r="20" spans="1:6" ht="15" x14ac:dyDescent="0.2">
      <c r="B20" s="30"/>
      <c r="C20" s="118"/>
    </row>
    <row r="21" spans="1:6" ht="15" x14ac:dyDescent="0.2">
      <c r="A21" t="s">
        <v>41</v>
      </c>
      <c r="B21" s="30" t="s">
        <v>1</v>
      </c>
      <c r="C21" s="118">
        <v>7.88</v>
      </c>
    </row>
    <row r="22" spans="1:6" ht="15" x14ac:dyDescent="0.2">
      <c r="A22" t="s">
        <v>42</v>
      </c>
      <c r="B22" s="30" t="s">
        <v>2</v>
      </c>
      <c r="C22" s="118">
        <v>7.79</v>
      </c>
    </row>
    <row r="23" spans="1:6" ht="15" x14ac:dyDescent="0.2">
      <c r="A23" t="s">
        <v>39</v>
      </c>
      <c r="B23" s="30" t="s">
        <v>3</v>
      </c>
      <c r="C23" s="118">
        <v>7.79</v>
      </c>
    </row>
    <row r="24" spans="1:6" ht="15" x14ac:dyDescent="0.2">
      <c r="A24" t="s">
        <v>43</v>
      </c>
      <c r="B24" s="30" t="s">
        <v>4</v>
      </c>
      <c r="C24" s="118">
        <v>8.0299999999999994</v>
      </c>
    </row>
    <row r="25" spans="1:6" ht="15" x14ac:dyDescent="0.2">
      <c r="A25" t="s">
        <v>44</v>
      </c>
      <c r="B25" s="30" t="s">
        <v>5</v>
      </c>
      <c r="C25" s="117">
        <v>8.08</v>
      </c>
    </row>
    <row r="26" spans="1:6" ht="15" x14ac:dyDescent="0.2">
      <c r="A26" t="s">
        <v>45</v>
      </c>
      <c r="B26" s="30" t="s">
        <v>6</v>
      </c>
      <c r="C26" s="118">
        <v>8.5</v>
      </c>
    </row>
    <row r="27" spans="1:6" ht="15" x14ac:dyDescent="0.2">
      <c r="B27" s="30"/>
      <c r="C27" s="118"/>
    </row>
    <row r="28" spans="1:6" ht="15" x14ac:dyDescent="0.2">
      <c r="A28" t="s">
        <v>41</v>
      </c>
      <c r="B28" s="30" t="s">
        <v>1</v>
      </c>
      <c r="C28" s="118">
        <v>8.16</v>
      </c>
    </row>
    <row r="29" spans="1:6" ht="15" x14ac:dyDescent="0.2">
      <c r="A29" t="s">
        <v>42</v>
      </c>
      <c r="B29" s="30" t="s">
        <v>2</v>
      </c>
      <c r="C29" s="118">
        <v>8.16</v>
      </c>
    </row>
    <row r="30" spans="1:6" ht="15" x14ac:dyDescent="0.2">
      <c r="A30" t="s">
        <v>39</v>
      </c>
      <c r="B30" s="30" t="s">
        <v>3</v>
      </c>
      <c r="C30" s="118">
        <v>7.92</v>
      </c>
      <c r="F30" s="88"/>
    </row>
    <row r="31" spans="1:6" ht="15" x14ac:dyDescent="0.2">
      <c r="A31" t="s">
        <v>43</v>
      </c>
      <c r="B31" s="30" t="s">
        <v>4</v>
      </c>
      <c r="C31" s="118">
        <v>8</v>
      </c>
    </row>
    <row r="32" spans="1:6" ht="15" x14ac:dyDescent="0.2">
      <c r="A32" t="s">
        <v>44</v>
      </c>
      <c r="B32" s="30" t="s">
        <v>5</v>
      </c>
      <c r="C32" s="118">
        <v>8</v>
      </c>
    </row>
    <row r="33" spans="1:3" ht="15" x14ac:dyDescent="0.2">
      <c r="A33" t="s">
        <v>45</v>
      </c>
      <c r="B33" s="30" t="s">
        <v>6</v>
      </c>
      <c r="C33" s="118">
        <v>8.1199999999999992</v>
      </c>
    </row>
    <row r="49" spans="12:28" x14ac:dyDescent="0.2">
      <c r="L49" t="s">
        <v>74</v>
      </c>
      <c r="AA49" t="s">
        <v>76</v>
      </c>
    </row>
    <row r="50" spans="12:28" x14ac:dyDescent="0.2">
      <c r="L50" s="119"/>
      <c r="M50" s="119"/>
      <c r="N50" s="119"/>
      <c r="AA50" s="119"/>
      <c r="AB50" s="119"/>
    </row>
    <row r="51" spans="12:28" x14ac:dyDescent="0.2">
      <c r="L51" t="s">
        <v>75</v>
      </c>
      <c r="AA51" s="121" t="s">
        <v>78</v>
      </c>
    </row>
    <row r="52" spans="12:28" x14ac:dyDescent="0.2">
      <c r="AA52" s="121" t="s">
        <v>79</v>
      </c>
    </row>
    <row r="53" spans="12:28" x14ac:dyDescent="0.2">
      <c r="AA53" s="120"/>
    </row>
    <row r="54" spans="12:28" x14ac:dyDescent="0.2">
      <c r="AB54" s="120" t="s">
        <v>77</v>
      </c>
    </row>
  </sheetData>
  <phoneticPr fontId="0" type="noConversion"/>
  <pageMargins left="0.75" right="0.75" top="1" bottom="1" header="0" footer="0"/>
  <pageSetup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zoomScale="60" zoomScaleNormal="60" workbookViewId="0">
      <selection activeCell="O19" sqref="O19"/>
    </sheetView>
  </sheetViews>
  <sheetFormatPr baseColWidth="10" defaultRowHeight="12.75" x14ac:dyDescent="0.2"/>
  <cols>
    <col min="1" max="1" width="11.28515625" customWidth="1"/>
    <col min="2" max="2" width="11.42578125" hidden="1" customWidth="1"/>
  </cols>
  <sheetData>
    <row r="2" spans="1:14" x14ac:dyDescent="0.2">
      <c r="B2" t="s">
        <v>18</v>
      </c>
      <c r="L2">
        <v>15</v>
      </c>
      <c r="M2">
        <f t="shared" ref="M2:M10" si="0">(L2)-100</f>
        <v>-85</v>
      </c>
      <c r="N2" t="s">
        <v>28</v>
      </c>
    </row>
    <row r="3" spans="1:14" x14ac:dyDescent="0.2">
      <c r="B3" t="s">
        <v>7</v>
      </c>
      <c r="L3">
        <v>28</v>
      </c>
      <c r="M3">
        <f t="shared" si="0"/>
        <v>-72</v>
      </c>
      <c r="N3" t="s">
        <v>29</v>
      </c>
    </row>
    <row r="4" spans="1:14" x14ac:dyDescent="0.2">
      <c r="A4" t="s">
        <v>28</v>
      </c>
      <c r="B4">
        <v>17.262855683908317</v>
      </c>
      <c r="C4" s="22">
        <v>85</v>
      </c>
      <c r="L4">
        <v>13</v>
      </c>
      <c r="M4">
        <f t="shared" si="0"/>
        <v>-87</v>
      </c>
      <c r="N4" t="s">
        <v>30</v>
      </c>
    </row>
    <row r="5" spans="1:14" x14ac:dyDescent="0.2">
      <c r="A5" t="s">
        <v>29</v>
      </c>
      <c r="B5">
        <v>14.238880291511871</v>
      </c>
      <c r="C5" s="22">
        <v>72</v>
      </c>
      <c r="L5">
        <v>17</v>
      </c>
      <c r="M5">
        <f t="shared" si="0"/>
        <v>-83</v>
      </c>
      <c r="N5" t="s">
        <v>31</v>
      </c>
    </row>
    <row r="6" spans="1:14" x14ac:dyDescent="0.2">
      <c r="A6" t="s">
        <v>30</v>
      </c>
      <c r="B6">
        <v>12.25771462613568</v>
      </c>
      <c r="C6" s="22">
        <v>87</v>
      </c>
      <c r="L6">
        <v>20</v>
      </c>
      <c r="M6">
        <f t="shared" si="0"/>
        <v>-80</v>
      </c>
      <c r="N6" t="s">
        <v>22</v>
      </c>
    </row>
    <row r="7" spans="1:14" x14ac:dyDescent="0.2">
      <c r="A7" t="s">
        <v>31</v>
      </c>
      <c r="B7">
        <v>18.127734443523916</v>
      </c>
      <c r="C7" s="22">
        <v>81</v>
      </c>
      <c r="L7">
        <v>10</v>
      </c>
      <c r="M7">
        <f t="shared" si="0"/>
        <v>-90</v>
      </c>
      <c r="N7" t="s">
        <v>34</v>
      </c>
    </row>
    <row r="8" spans="1:14" x14ac:dyDescent="0.2">
      <c r="A8" t="s">
        <v>22</v>
      </c>
      <c r="B8">
        <v>9.7622260780155514</v>
      </c>
      <c r="C8" s="22">
        <v>77</v>
      </c>
      <c r="L8">
        <v>13</v>
      </c>
      <c r="M8">
        <f t="shared" si="0"/>
        <v>-87</v>
      </c>
      <c r="N8" t="s">
        <v>33</v>
      </c>
    </row>
    <row r="9" spans="1:14" x14ac:dyDescent="0.2">
      <c r="A9" t="s">
        <v>34</v>
      </c>
      <c r="B9">
        <v>9.2709337446179561</v>
      </c>
      <c r="C9" s="22">
        <v>89</v>
      </c>
      <c r="L9">
        <v>9</v>
      </c>
      <c r="M9">
        <f t="shared" si="0"/>
        <v>-91</v>
      </c>
      <c r="N9" t="s">
        <v>23</v>
      </c>
    </row>
    <row r="10" spans="1:14" x14ac:dyDescent="0.2">
      <c r="A10" t="s">
        <v>33</v>
      </c>
      <c r="B10">
        <v>8.7803969382916751</v>
      </c>
      <c r="C10" s="22">
        <v>94</v>
      </c>
      <c r="L10">
        <v>13</v>
      </c>
      <c r="M10">
        <f t="shared" si="0"/>
        <v>-87</v>
      </c>
      <c r="N10" t="s">
        <v>24</v>
      </c>
    </row>
    <row r="11" spans="1:14" x14ac:dyDescent="0.2">
      <c r="A11" t="s">
        <v>23</v>
      </c>
      <c r="B11">
        <v>1.9047619047619049</v>
      </c>
      <c r="C11" s="22">
        <v>89</v>
      </c>
    </row>
    <row r="12" spans="1:14" x14ac:dyDescent="0.2">
      <c r="A12" t="s">
        <v>24</v>
      </c>
      <c r="B12">
        <v>4.5600487705750865</v>
      </c>
      <c r="C12" s="22">
        <v>93</v>
      </c>
    </row>
    <row r="14" spans="1:14" x14ac:dyDescent="0.2">
      <c r="B14" t="s">
        <v>19</v>
      </c>
    </row>
    <row r="15" spans="1:14" x14ac:dyDescent="0.2">
      <c r="B15" t="s">
        <v>7</v>
      </c>
      <c r="L15">
        <v>11</v>
      </c>
      <c r="M15">
        <f t="shared" ref="M15:M23" si="1">(L15)-100</f>
        <v>-89</v>
      </c>
      <c r="N15" t="s">
        <v>28</v>
      </c>
    </row>
    <row r="16" spans="1:14" x14ac:dyDescent="0.2">
      <c r="A16" t="s">
        <v>28</v>
      </c>
      <c r="B16">
        <v>3.6049207101838676</v>
      </c>
      <c r="C16" s="22">
        <v>90</v>
      </c>
      <c r="L16">
        <v>25</v>
      </c>
      <c r="M16">
        <f t="shared" si="1"/>
        <v>-75</v>
      </c>
      <c r="N16" t="s">
        <v>29</v>
      </c>
    </row>
    <row r="17" spans="1:14" x14ac:dyDescent="0.2">
      <c r="A17" t="s">
        <v>29</v>
      </c>
      <c r="B17">
        <v>18.185652396178714</v>
      </c>
      <c r="C17" s="22">
        <v>75</v>
      </c>
      <c r="L17">
        <v>3</v>
      </c>
      <c r="M17">
        <f t="shared" si="1"/>
        <v>-97</v>
      </c>
      <c r="N17" t="s">
        <v>32</v>
      </c>
    </row>
    <row r="18" spans="1:14" x14ac:dyDescent="0.2">
      <c r="A18" t="s">
        <v>32</v>
      </c>
      <c r="C18" s="22">
        <v>97</v>
      </c>
      <c r="L18">
        <v>24</v>
      </c>
      <c r="M18">
        <f t="shared" si="1"/>
        <v>-76</v>
      </c>
      <c r="N18" t="s">
        <v>21</v>
      </c>
    </row>
    <row r="19" spans="1:14" x14ac:dyDescent="0.2">
      <c r="A19" t="s">
        <v>21</v>
      </c>
      <c r="B19">
        <v>15.422057395741605</v>
      </c>
      <c r="C19" s="22">
        <v>76</v>
      </c>
      <c r="L19">
        <v>16</v>
      </c>
      <c r="M19">
        <f t="shared" si="1"/>
        <v>-84</v>
      </c>
      <c r="N19" t="s">
        <v>48</v>
      </c>
    </row>
    <row r="20" spans="1:14" x14ac:dyDescent="0.2">
      <c r="A20" t="s">
        <v>48</v>
      </c>
      <c r="B20">
        <v>20.16026002868108</v>
      </c>
      <c r="C20" s="22">
        <v>84</v>
      </c>
      <c r="L20">
        <v>11</v>
      </c>
      <c r="M20">
        <f t="shared" si="1"/>
        <v>-89</v>
      </c>
      <c r="N20" t="s">
        <v>34</v>
      </c>
    </row>
    <row r="21" spans="1:14" x14ac:dyDescent="0.2">
      <c r="A21" t="s">
        <v>34</v>
      </c>
      <c r="B21">
        <v>16.234848208532419</v>
      </c>
      <c r="C21" s="22">
        <v>89</v>
      </c>
      <c r="L21">
        <v>6</v>
      </c>
      <c r="M21">
        <f t="shared" si="1"/>
        <v>-94</v>
      </c>
      <c r="N21" t="s">
        <v>33</v>
      </c>
    </row>
    <row r="22" spans="1:14" x14ac:dyDescent="0.2">
      <c r="A22" t="s">
        <v>33</v>
      </c>
      <c r="B22">
        <v>28.137709716657085</v>
      </c>
      <c r="C22" s="22">
        <v>94</v>
      </c>
      <c r="L22">
        <v>0</v>
      </c>
      <c r="M22">
        <f t="shared" si="1"/>
        <v>-100</v>
      </c>
      <c r="N22" t="s">
        <v>25</v>
      </c>
    </row>
    <row r="23" spans="1:14" x14ac:dyDescent="0.2">
      <c r="A23" t="s">
        <v>25</v>
      </c>
      <c r="B23">
        <v>4.923299528562687</v>
      </c>
      <c r="C23" s="22">
        <v>100</v>
      </c>
      <c r="L23">
        <v>4</v>
      </c>
      <c r="M23">
        <f t="shared" si="1"/>
        <v>-96</v>
      </c>
      <c r="N23" t="s">
        <v>26</v>
      </c>
    </row>
    <row r="24" spans="1:14" x14ac:dyDescent="0.2">
      <c r="A24" t="s">
        <v>26</v>
      </c>
      <c r="B24">
        <v>18.649381017802071</v>
      </c>
      <c r="C24" s="22">
        <v>96</v>
      </c>
    </row>
    <row r="27" spans="1:14" x14ac:dyDescent="0.2">
      <c r="B27" t="s">
        <v>20</v>
      </c>
    </row>
    <row r="28" spans="1:14" x14ac:dyDescent="0.2">
      <c r="B28" t="s">
        <v>7</v>
      </c>
      <c r="L28">
        <v>8</v>
      </c>
      <c r="M28">
        <f t="shared" ref="M28:M38" si="2">(L28)-100</f>
        <v>-92</v>
      </c>
      <c r="N28" t="s">
        <v>28</v>
      </c>
    </row>
    <row r="29" spans="1:14" x14ac:dyDescent="0.2">
      <c r="A29" t="s">
        <v>28</v>
      </c>
      <c r="B29">
        <v>15.97516776882739</v>
      </c>
      <c r="C29" s="22">
        <v>92</v>
      </c>
      <c r="L29">
        <v>10</v>
      </c>
      <c r="M29">
        <f t="shared" si="2"/>
        <v>-90</v>
      </c>
      <c r="N29" t="s">
        <v>29</v>
      </c>
    </row>
    <row r="30" spans="1:14" x14ac:dyDescent="0.2">
      <c r="A30" t="s">
        <v>29</v>
      </c>
      <c r="B30">
        <v>19.889162561576356</v>
      </c>
      <c r="C30" s="22">
        <v>90</v>
      </c>
      <c r="L30">
        <v>7</v>
      </c>
      <c r="M30">
        <f t="shared" si="2"/>
        <v>-93</v>
      </c>
      <c r="N30" t="s">
        <v>32</v>
      </c>
    </row>
    <row r="31" spans="1:14" x14ac:dyDescent="0.2">
      <c r="A31" t="s">
        <v>32</v>
      </c>
      <c r="B31">
        <v>6.5745109543774731</v>
      </c>
      <c r="C31" s="22">
        <v>93</v>
      </c>
      <c r="L31">
        <v>1</v>
      </c>
      <c r="M31">
        <f t="shared" si="2"/>
        <v>-99</v>
      </c>
      <c r="N31" t="s">
        <v>21</v>
      </c>
    </row>
    <row r="32" spans="1:14" x14ac:dyDescent="0.2">
      <c r="A32" t="s">
        <v>21</v>
      </c>
      <c r="B32">
        <v>1.1904761904761905</v>
      </c>
      <c r="C32" s="22">
        <v>99</v>
      </c>
    </row>
    <row r="33" spans="1:14" x14ac:dyDescent="0.2">
      <c r="C33" s="22"/>
      <c r="L33">
        <v>12</v>
      </c>
      <c r="M33">
        <f t="shared" si="2"/>
        <v>-88</v>
      </c>
      <c r="N33" t="s">
        <v>48</v>
      </c>
    </row>
    <row r="34" spans="1:14" x14ac:dyDescent="0.2">
      <c r="A34" t="s">
        <v>48</v>
      </c>
      <c r="B34">
        <v>5.3453267162944584</v>
      </c>
      <c r="C34" s="22">
        <v>88</v>
      </c>
      <c r="L34">
        <v>6</v>
      </c>
      <c r="M34">
        <f t="shared" si="2"/>
        <v>-94</v>
      </c>
      <c r="N34" t="s">
        <v>34</v>
      </c>
    </row>
    <row r="35" spans="1:14" x14ac:dyDescent="0.2">
      <c r="B35">
        <v>10.403398974033012</v>
      </c>
      <c r="C35" s="22"/>
      <c r="L35">
        <v>2</v>
      </c>
      <c r="M35">
        <f t="shared" si="2"/>
        <v>-98</v>
      </c>
      <c r="N35" t="s">
        <v>34</v>
      </c>
    </row>
    <row r="36" spans="1:14" x14ac:dyDescent="0.2">
      <c r="A36" t="s">
        <v>34</v>
      </c>
      <c r="B36">
        <v>6.5870910698496914</v>
      </c>
      <c r="C36" s="22">
        <v>98</v>
      </c>
      <c r="L36">
        <v>4</v>
      </c>
      <c r="M36">
        <f t="shared" si="2"/>
        <v>-96</v>
      </c>
      <c r="N36" t="s">
        <v>33</v>
      </c>
    </row>
    <row r="37" spans="1:14" x14ac:dyDescent="0.2">
      <c r="A37" t="s">
        <v>33</v>
      </c>
      <c r="B37">
        <v>7.1428571428571423</v>
      </c>
      <c r="C37" s="22">
        <v>96</v>
      </c>
      <c r="L37">
        <v>0</v>
      </c>
      <c r="M37">
        <f t="shared" si="2"/>
        <v>-100</v>
      </c>
      <c r="N37" t="s">
        <v>27</v>
      </c>
    </row>
    <row r="38" spans="1:14" x14ac:dyDescent="0.2">
      <c r="A38" t="s">
        <v>27</v>
      </c>
      <c r="B38">
        <v>0</v>
      </c>
      <c r="C38" s="22">
        <v>100</v>
      </c>
      <c r="L38">
        <v>5</v>
      </c>
      <c r="M38">
        <f t="shared" si="2"/>
        <v>-95</v>
      </c>
      <c r="N38" t="s">
        <v>26</v>
      </c>
    </row>
    <row r="39" spans="1:14" x14ac:dyDescent="0.2">
      <c r="A39" t="s">
        <v>26</v>
      </c>
      <c r="B39">
        <v>7.6734120532785717</v>
      </c>
      <c r="C39" s="22">
        <v>95</v>
      </c>
    </row>
  </sheetData>
  <phoneticPr fontId="13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zoomScale="60" zoomScaleNormal="60" workbookViewId="0">
      <selection activeCell="P29" sqref="P29"/>
    </sheetView>
  </sheetViews>
  <sheetFormatPr baseColWidth="10" defaultRowHeight="12.75" x14ac:dyDescent="0.2"/>
  <cols>
    <col min="2" max="2" width="0.140625" customWidth="1"/>
  </cols>
  <sheetData>
    <row r="2" spans="1:14" x14ac:dyDescent="0.2">
      <c r="B2" t="s">
        <v>18</v>
      </c>
    </row>
    <row r="3" spans="1:14" x14ac:dyDescent="0.2">
      <c r="B3" t="s">
        <v>7</v>
      </c>
      <c r="L3">
        <v>15</v>
      </c>
      <c r="M3">
        <f t="shared" ref="M3:M11" si="0">(L3)-100</f>
        <v>-85</v>
      </c>
      <c r="N3" t="s">
        <v>28</v>
      </c>
    </row>
    <row r="4" spans="1:14" x14ac:dyDescent="0.2">
      <c r="A4" t="s">
        <v>28</v>
      </c>
      <c r="B4">
        <v>17.262855683908317</v>
      </c>
      <c r="C4" s="22">
        <v>85</v>
      </c>
      <c r="L4">
        <v>49</v>
      </c>
      <c r="M4">
        <f t="shared" si="0"/>
        <v>-51</v>
      </c>
      <c r="N4" t="s">
        <v>29</v>
      </c>
    </row>
    <row r="5" spans="1:14" x14ac:dyDescent="0.2">
      <c r="A5" t="s">
        <v>29</v>
      </c>
      <c r="B5">
        <v>14.238880291511871</v>
      </c>
      <c r="C5" s="22">
        <v>77</v>
      </c>
      <c r="L5">
        <v>11</v>
      </c>
      <c r="M5">
        <f t="shared" si="0"/>
        <v>-89</v>
      </c>
      <c r="N5" t="s">
        <v>30</v>
      </c>
    </row>
    <row r="6" spans="1:14" x14ac:dyDescent="0.2">
      <c r="A6" t="s">
        <v>30</v>
      </c>
      <c r="B6">
        <v>12.25771462613568</v>
      </c>
      <c r="C6" s="22">
        <v>85</v>
      </c>
      <c r="L6">
        <v>19</v>
      </c>
      <c r="M6">
        <f t="shared" si="0"/>
        <v>-81</v>
      </c>
      <c r="N6" t="s">
        <v>31</v>
      </c>
    </row>
    <row r="7" spans="1:14" x14ac:dyDescent="0.2">
      <c r="A7" t="s">
        <v>31</v>
      </c>
      <c r="B7">
        <v>18.127734443523916</v>
      </c>
      <c r="C7" s="22">
        <v>22</v>
      </c>
      <c r="L7">
        <v>23</v>
      </c>
      <c r="M7">
        <f t="shared" si="0"/>
        <v>-77</v>
      </c>
      <c r="N7" t="s">
        <v>22</v>
      </c>
    </row>
    <row r="8" spans="1:14" x14ac:dyDescent="0.2">
      <c r="A8" t="s">
        <v>22</v>
      </c>
      <c r="B8">
        <v>9.7622260780155514</v>
      </c>
      <c r="C8" s="22">
        <v>77</v>
      </c>
      <c r="L8">
        <v>11</v>
      </c>
      <c r="M8">
        <f t="shared" si="0"/>
        <v>-89</v>
      </c>
      <c r="N8" t="s">
        <v>34</v>
      </c>
    </row>
    <row r="9" spans="1:14" x14ac:dyDescent="0.2">
      <c r="A9" t="s">
        <v>34</v>
      </c>
      <c r="B9">
        <v>9.2709337446179561</v>
      </c>
      <c r="C9" s="22">
        <v>89</v>
      </c>
      <c r="L9">
        <v>6</v>
      </c>
      <c r="M9">
        <f t="shared" si="0"/>
        <v>-94</v>
      </c>
      <c r="N9" t="s">
        <v>33</v>
      </c>
    </row>
    <row r="10" spans="1:14" x14ac:dyDescent="0.2">
      <c r="A10" t="s">
        <v>33</v>
      </c>
      <c r="B10">
        <v>8.7803969382916751</v>
      </c>
      <c r="C10" s="22">
        <v>94</v>
      </c>
      <c r="L10">
        <v>11</v>
      </c>
      <c r="M10">
        <f t="shared" si="0"/>
        <v>-89</v>
      </c>
      <c r="N10" t="s">
        <v>23</v>
      </c>
    </row>
    <row r="11" spans="1:14" x14ac:dyDescent="0.2">
      <c r="A11" t="s">
        <v>23</v>
      </c>
      <c r="B11">
        <v>1.9047619047619049</v>
      </c>
      <c r="C11" s="22">
        <v>89</v>
      </c>
      <c r="L11">
        <v>7</v>
      </c>
      <c r="M11">
        <f t="shared" si="0"/>
        <v>-93</v>
      </c>
      <c r="N11" t="s">
        <v>24</v>
      </c>
    </row>
    <row r="12" spans="1:14" x14ac:dyDescent="0.2">
      <c r="A12" t="s">
        <v>24</v>
      </c>
      <c r="B12">
        <v>4.5600487705750865</v>
      </c>
      <c r="C12" s="22">
        <v>93</v>
      </c>
    </row>
    <row r="14" spans="1:14" x14ac:dyDescent="0.2">
      <c r="B14" t="s">
        <v>19</v>
      </c>
    </row>
    <row r="15" spans="1:14" x14ac:dyDescent="0.2">
      <c r="B15" t="s">
        <v>7</v>
      </c>
    </row>
    <row r="16" spans="1:14" x14ac:dyDescent="0.2">
      <c r="A16" t="s">
        <v>28</v>
      </c>
      <c r="B16">
        <v>3.6049207101838676</v>
      </c>
      <c r="C16" s="22">
        <v>90</v>
      </c>
      <c r="L16">
        <v>11</v>
      </c>
      <c r="M16">
        <f t="shared" ref="M16:M24" si="1">(L16)-100</f>
        <v>-89</v>
      </c>
      <c r="N16" t="s">
        <v>28</v>
      </c>
    </row>
    <row r="17" spans="1:14" x14ac:dyDescent="0.2">
      <c r="A17" t="s">
        <v>29</v>
      </c>
      <c r="B17">
        <v>18.185652396178714</v>
      </c>
      <c r="C17" s="22">
        <v>75</v>
      </c>
      <c r="L17">
        <v>25</v>
      </c>
      <c r="M17">
        <f t="shared" si="1"/>
        <v>-75</v>
      </c>
      <c r="N17" t="s">
        <v>29</v>
      </c>
    </row>
    <row r="18" spans="1:14" x14ac:dyDescent="0.2">
      <c r="A18" t="s">
        <v>32</v>
      </c>
      <c r="C18" s="22">
        <v>97</v>
      </c>
      <c r="L18">
        <v>3</v>
      </c>
      <c r="M18">
        <f t="shared" si="1"/>
        <v>-97</v>
      </c>
      <c r="N18" t="s">
        <v>32</v>
      </c>
    </row>
    <row r="19" spans="1:14" x14ac:dyDescent="0.2">
      <c r="A19" t="s">
        <v>21</v>
      </c>
      <c r="B19">
        <v>15.422057395741605</v>
      </c>
      <c r="C19" s="22">
        <v>76</v>
      </c>
      <c r="L19">
        <v>24</v>
      </c>
      <c r="M19">
        <f t="shared" si="1"/>
        <v>-76</v>
      </c>
      <c r="N19" t="s">
        <v>21</v>
      </c>
    </row>
    <row r="20" spans="1:14" x14ac:dyDescent="0.2">
      <c r="A20" t="s">
        <v>48</v>
      </c>
      <c r="B20">
        <v>20.16026002868108</v>
      </c>
      <c r="C20" s="22">
        <v>84</v>
      </c>
      <c r="L20">
        <v>16</v>
      </c>
      <c r="M20">
        <f t="shared" si="1"/>
        <v>-84</v>
      </c>
      <c r="N20" t="s">
        <v>48</v>
      </c>
    </row>
    <row r="21" spans="1:14" x14ac:dyDescent="0.2">
      <c r="A21" t="s">
        <v>34</v>
      </c>
      <c r="B21">
        <v>16.234848208532419</v>
      </c>
      <c r="C21" s="22">
        <v>89</v>
      </c>
      <c r="L21">
        <v>11</v>
      </c>
      <c r="M21">
        <f t="shared" si="1"/>
        <v>-89</v>
      </c>
      <c r="N21" t="s">
        <v>34</v>
      </c>
    </row>
    <row r="22" spans="1:14" x14ac:dyDescent="0.2">
      <c r="A22" t="s">
        <v>33</v>
      </c>
      <c r="B22">
        <v>28.137709716657085</v>
      </c>
      <c r="C22" s="22">
        <v>94</v>
      </c>
      <c r="L22">
        <v>6</v>
      </c>
      <c r="M22">
        <f t="shared" si="1"/>
        <v>-94</v>
      </c>
      <c r="N22" t="s">
        <v>33</v>
      </c>
    </row>
    <row r="23" spans="1:14" x14ac:dyDescent="0.2">
      <c r="A23" t="s">
        <v>25</v>
      </c>
      <c r="B23">
        <v>4.923299528562687</v>
      </c>
      <c r="C23" s="22">
        <v>100</v>
      </c>
      <c r="L23">
        <v>0</v>
      </c>
      <c r="M23">
        <f t="shared" si="1"/>
        <v>-100</v>
      </c>
      <c r="N23" t="s">
        <v>25</v>
      </c>
    </row>
    <row r="24" spans="1:14" x14ac:dyDescent="0.2">
      <c r="A24" t="s">
        <v>26</v>
      </c>
      <c r="B24">
        <v>18.649381017802071</v>
      </c>
      <c r="C24" s="22">
        <v>96</v>
      </c>
      <c r="L24">
        <v>4</v>
      </c>
      <c r="M24">
        <f t="shared" si="1"/>
        <v>-96</v>
      </c>
      <c r="N24" t="s">
        <v>26</v>
      </c>
    </row>
    <row r="27" spans="1:14" x14ac:dyDescent="0.2">
      <c r="B27" t="s">
        <v>20</v>
      </c>
    </row>
    <row r="28" spans="1:14" x14ac:dyDescent="0.2">
      <c r="B28" t="s">
        <v>7</v>
      </c>
    </row>
    <row r="29" spans="1:14" x14ac:dyDescent="0.2">
      <c r="A29" t="s">
        <v>28</v>
      </c>
      <c r="B29">
        <v>15.97516776882739</v>
      </c>
      <c r="C29" s="22">
        <v>92</v>
      </c>
      <c r="L29">
        <v>8</v>
      </c>
      <c r="M29">
        <f t="shared" ref="M29:M39" si="2">(L29)-100</f>
        <v>-92</v>
      </c>
      <c r="N29" t="s">
        <v>28</v>
      </c>
    </row>
    <row r="30" spans="1:14" x14ac:dyDescent="0.2">
      <c r="A30" t="s">
        <v>29</v>
      </c>
      <c r="B30">
        <v>19.889162561576356</v>
      </c>
      <c r="C30" s="22">
        <v>90</v>
      </c>
      <c r="L30">
        <v>10</v>
      </c>
      <c r="M30">
        <f t="shared" si="2"/>
        <v>-90</v>
      </c>
      <c r="N30" t="s">
        <v>29</v>
      </c>
    </row>
    <row r="31" spans="1:14" x14ac:dyDescent="0.2">
      <c r="A31" t="s">
        <v>32</v>
      </c>
      <c r="B31">
        <v>6.5745109543774731</v>
      </c>
      <c r="C31" s="22">
        <v>93</v>
      </c>
      <c r="L31">
        <v>7</v>
      </c>
      <c r="M31">
        <f t="shared" si="2"/>
        <v>-93</v>
      </c>
      <c r="N31" t="s">
        <v>32</v>
      </c>
    </row>
    <row r="32" spans="1:14" x14ac:dyDescent="0.2">
      <c r="A32" t="s">
        <v>21</v>
      </c>
      <c r="B32">
        <v>1.1904761904761905</v>
      </c>
      <c r="C32" s="22">
        <v>99</v>
      </c>
      <c r="L32">
        <v>1</v>
      </c>
      <c r="M32">
        <f t="shared" si="2"/>
        <v>-99</v>
      </c>
      <c r="N32" t="s">
        <v>21</v>
      </c>
    </row>
    <row r="33" spans="1:14" x14ac:dyDescent="0.2">
      <c r="C33" s="22"/>
    </row>
    <row r="34" spans="1:14" x14ac:dyDescent="0.2">
      <c r="A34" t="s">
        <v>48</v>
      </c>
      <c r="B34">
        <v>5.3453267162944584</v>
      </c>
      <c r="C34" s="22">
        <v>88</v>
      </c>
      <c r="L34">
        <v>12</v>
      </c>
      <c r="M34">
        <f t="shared" si="2"/>
        <v>-88</v>
      </c>
      <c r="N34" t="s">
        <v>48</v>
      </c>
    </row>
    <row r="35" spans="1:14" x14ac:dyDescent="0.2">
      <c r="B35">
        <v>10.403398974033012</v>
      </c>
      <c r="C35" s="22"/>
      <c r="L35">
        <v>6</v>
      </c>
      <c r="M35">
        <f t="shared" si="2"/>
        <v>-94</v>
      </c>
      <c r="N35" t="s">
        <v>34</v>
      </c>
    </row>
    <row r="36" spans="1:14" x14ac:dyDescent="0.2">
      <c r="A36" t="s">
        <v>34</v>
      </c>
      <c r="B36">
        <v>6.5870910698496914</v>
      </c>
      <c r="C36" s="22">
        <v>98</v>
      </c>
      <c r="L36">
        <v>2</v>
      </c>
      <c r="M36">
        <f t="shared" si="2"/>
        <v>-98</v>
      </c>
      <c r="N36" t="s">
        <v>34</v>
      </c>
    </row>
    <row r="37" spans="1:14" x14ac:dyDescent="0.2">
      <c r="A37" t="s">
        <v>33</v>
      </c>
      <c r="B37">
        <v>7.1428571428571423</v>
      </c>
      <c r="C37" s="22">
        <v>96</v>
      </c>
      <c r="L37">
        <v>4</v>
      </c>
      <c r="M37">
        <f t="shared" si="2"/>
        <v>-96</v>
      </c>
      <c r="N37" t="s">
        <v>33</v>
      </c>
    </row>
    <row r="38" spans="1:14" x14ac:dyDescent="0.2">
      <c r="A38" t="s">
        <v>27</v>
      </c>
      <c r="B38">
        <v>0</v>
      </c>
      <c r="C38" s="22">
        <v>100</v>
      </c>
      <c r="L38">
        <v>0</v>
      </c>
      <c r="M38">
        <f t="shared" si="2"/>
        <v>-100</v>
      </c>
      <c r="N38" t="s">
        <v>27</v>
      </c>
    </row>
    <row r="39" spans="1:14" x14ac:dyDescent="0.2">
      <c r="A39" t="s">
        <v>26</v>
      </c>
      <c r="B39">
        <v>7.6734120532785717</v>
      </c>
      <c r="C39" s="22">
        <v>95</v>
      </c>
      <c r="L39">
        <v>5</v>
      </c>
      <c r="M39">
        <f t="shared" si="2"/>
        <v>-95</v>
      </c>
      <c r="N39" t="s">
        <v>26</v>
      </c>
    </row>
  </sheetData>
  <phoneticPr fontId="13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6"/>
  <sheetViews>
    <sheetView zoomScale="60" zoomScaleNormal="60" workbookViewId="0">
      <selection activeCell="L33" sqref="L33"/>
    </sheetView>
  </sheetViews>
  <sheetFormatPr baseColWidth="10" defaultRowHeight="12.75" x14ac:dyDescent="0.2"/>
  <sheetData>
    <row r="4" spans="1:25" ht="14.25" x14ac:dyDescent="0.2">
      <c r="A4" s="103">
        <v>17.600000000000001</v>
      </c>
      <c r="B4" s="103">
        <v>9.9</v>
      </c>
      <c r="C4" s="103">
        <v>8.8000000000000007</v>
      </c>
      <c r="D4" s="103">
        <v>12</v>
      </c>
      <c r="E4" s="103">
        <v>9.3000000000000007</v>
      </c>
      <c r="F4" s="103">
        <v>11.7</v>
      </c>
      <c r="G4" s="106">
        <v>11.5</v>
      </c>
      <c r="H4" s="104"/>
      <c r="I4" s="104">
        <v>8.3000000000000007</v>
      </c>
      <c r="J4" s="104">
        <v>9.3000000000000007</v>
      </c>
      <c r="K4" s="104">
        <v>11</v>
      </c>
      <c r="L4" s="104">
        <v>12.7</v>
      </c>
      <c r="M4" s="104">
        <v>16.399999999999999</v>
      </c>
      <c r="N4" s="104">
        <v>10.5</v>
      </c>
      <c r="O4" s="107">
        <v>10.8</v>
      </c>
      <c r="P4" s="104"/>
      <c r="Q4" s="104">
        <v>8</v>
      </c>
      <c r="R4" s="104">
        <v>17.5</v>
      </c>
      <c r="S4" s="104">
        <v>10.3</v>
      </c>
      <c r="T4" s="104">
        <v>11.1</v>
      </c>
      <c r="U4" s="104">
        <v>15.2</v>
      </c>
      <c r="V4" s="104">
        <v>7</v>
      </c>
      <c r="W4" s="107">
        <v>11.5</v>
      </c>
      <c r="X4" s="104"/>
      <c r="Y4" s="106">
        <v>11.28</v>
      </c>
    </row>
    <row r="5" spans="1:25" ht="14.25" x14ac:dyDescent="0.2">
      <c r="A5" s="104">
        <f t="shared" ref="A5:G5" si="0">100-A4</f>
        <v>82.4</v>
      </c>
      <c r="B5" s="104">
        <f t="shared" si="0"/>
        <v>90.1</v>
      </c>
      <c r="C5" s="104">
        <f t="shared" si="0"/>
        <v>91.2</v>
      </c>
      <c r="D5" s="104">
        <f t="shared" si="0"/>
        <v>88</v>
      </c>
      <c r="E5" s="104">
        <f t="shared" si="0"/>
        <v>90.7</v>
      </c>
      <c r="F5" s="104">
        <f t="shared" si="0"/>
        <v>88.3</v>
      </c>
      <c r="G5" s="107">
        <f t="shared" si="0"/>
        <v>88.5</v>
      </c>
      <c r="H5" s="104"/>
      <c r="I5" s="104">
        <f t="shared" ref="I5:O5" si="1">100-I4</f>
        <v>91.7</v>
      </c>
      <c r="J5" s="105">
        <f t="shared" si="1"/>
        <v>90.7</v>
      </c>
      <c r="K5" s="104">
        <f t="shared" si="1"/>
        <v>89</v>
      </c>
      <c r="L5" s="104">
        <f t="shared" si="1"/>
        <v>87.3</v>
      </c>
      <c r="M5" s="104">
        <f t="shared" si="1"/>
        <v>83.6</v>
      </c>
      <c r="N5" s="104">
        <f t="shared" si="1"/>
        <v>89.5</v>
      </c>
      <c r="O5" s="107">
        <f t="shared" si="1"/>
        <v>89.2</v>
      </c>
      <c r="P5" s="104"/>
      <c r="Q5" s="105">
        <f t="shared" ref="Q5:W5" si="2">100-Q4</f>
        <v>92</v>
      </c>
      <c r="R5" s="105">
        <f t="shared" si="2"/>
        <v>82.5</v>
      </c>
      <c r="S5" s="105">
        <f t="shared" si="2"/>
        <v>89.7</v>
      </c>
      <c r="T5" s="105">
        <f t="shared" si="2"/>
        <v>88.9</v>
      </c>
      <c r="U5" s="104">
        <f t="shared" si="2"/>
        <v>84.8</v>
      </c>
      <c r="V5" s="105">
        <f t="shared" si="2"/>
        <v>93</v>
      </c>
      <c r="W5" s="107">
        <f t="shared" si="2"/>
        <v>88.5</v>
      </c>
      <c r="X5" s="104"/>
      <c r="Y5" s="106">
        <f>100-Y4</f>
        <v>88.72</v>
      </c>
    </row>
    <row r="6" spans="1:25" ht="18" x14ac:dyDescent="0.25">
      <c r="A6" s="108">
        <v>6</v>
      </c>
      <c r="B6" s="108">
        <v>3</v>
      </c>
      <c r="C6" s="108">
        <v>1</v>
      </c>
      <c r="D6" s="108">
        <v>5</v>
      </c>
      <c r="E6" s="108">
        <v>2</v>
      </c>
      <c r="F6" s="108">
        <v>4</v>
      </c>
      <c r="G6" s="25"/>
      <c r="H6" s="25"/>
      <c r="I6" s="109">
        <v>1</v>
      </c>
      <c r="J6" s="109">
        <v>2</v>
      </c>
      <c r="K6" s="109">
        <v>4</v>
      </c>
      <c r="L6" s="109">
        <v>5</v>
      </c>
      <c r="M6" s="109">
        <v>6</v>
      </c>
      <c r="N6" s="109">
        <v>3</v>
      </c>
      <c r="O6" s="25"/>
      <c r="P6" s="25"/>
      <c r="Q6" s="109">
        <v>2</v>
      </c>
      <c r="R6" s="109">
        <v>6</v>
      </c>
      <c r="S6" s="109">
        <v>3</v>
      </c>
      <c r="T6" s="109">
        <v>4</v>
      </c>
      <c r="U6" s="109">
        <v>5</v>
      </c>
      <c r="V6" s="109">
        <v>1</v>
      </c>
      <c r="W6" s="25"/>
      <c r="X6" s="25"/>
      <c r="Y6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Hoja4</vt:lpstr>
      <vt:lpstr>Hoja2</vt:lpstr>
      <vt:lpstr>Hoja3</vt:lpstr>
      <vt:lpstr>Hoja1</vt:lpstr>
      <vt:lpstr>Hoja5</vt:lpstr>
      <vt:lpstr>Hoja7</vt:lpstr>
      <vt:lpstr>Hoja6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Administrador</cp:lastModifiedBy>
  <cp:lastPrinted>2013-10-24T19:21:32Z</cp:lastPrinted>
  <dcterms:created xsi:type="dcterms:W3CDTF">2006-10-29T01:51:59Z</dcterms:created>
  <dcterms:modified xsi:type="dcterms:W3CDTF">2017-04-03T16:44:26Z</dcterms:modified>
</cp:coreProperties>
</file>